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/>
  <mc:AlternateContent xmlns:mc="http://schemas.openxmlformats.org/markup-compatibility/2006">
    <mc:Choice Requires="x15">
      <x15ac:absPath xmlns:x15ac="http://schemas.microsoft.com/office/spreadsheetml/2010/11/ac" url="C:\Users\silvia\Desktop\VO Domaníky - MAS\VO\"/>
    </mc:Choice>
  </mc:AlternateContent>
  <xr:revisionPtr revIDLastSave="0" documentId="8_{94B5DEEF-B6C0-4365-8B50-1EA92EF47D2C}" xr6:coauthVersionLast="45" xr6:coauthVersionMax="45" xr10:uidLastSave="{00000000-0000-0000-0000-000000000000}"/>
  <bookViews>
    <workbookView xWindow="-120" yWindow="-120" windowWidth="18510" windowHeight="15600" activeTab="1" xr2:uid="{00000000-000D-0000-FFFF-FFFF00000000}"/>
  </bookViews>
  <sheets>
    <sheet name="cast 1" sheetId="5" r:id="rId1"/>
    <sheet name="cast 2" sheetId="6" r:id="rId2"/>
  </sheets>
  <definedNames>
    <definedName name="_xlnm._FilterDatabase" localSheetId="1" hidden="1">#REF!</definedName>
    <definedName name="_xlnm._FilterDatabase" hidden="1">#REF!</definedName>
    <definedName name="fakt1R" localSheetId="1">#REF!</definedName>
    <definedName name="fakt1R">#REF!</definedName>
    <definedName name="_xlnm.Print_Titles" localSheetId="0">'cast 1'!$8:$10</definedName>
    <definedName name="_xlnm.Print_Titles" localSheetId="1">'cast 2'!$8:$10</definedName>
    <definedName name="_xlnm.Print_Area" localSheetId="0">'cast 1'!$A:$O</definedName>
    <definedName name="_xlnm.Print_Area" localSheetId="1">'cast 2'!$A:$O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01" i="6" l="1"/>
  <c r="W103" i="6" s="1"/>
  <c r="N100" i="6"/>
  <c r="L100" i="6"/>
  <c r="J100" i="6"/>
  <c r="H100" i="6"/>
  <c r="N99" i="6"/>
  <c r="L99" i="6"/>
  <c r="J99" i="6"/>
  <c r="I99" i="6"/>
  <c r="N98" i="6"/>
  <c r="L98" i="6"/>
  <c r="J98" i="6"/>
  <c r="I98" i="6"/>
  <c r="N97" i="6"/>
  <c r="L97" i="6"/>
  <c r="J97" i="6"/>
  <c r="H97" i="6"/>
  <c r="N96" i="6"/>
  <c r="L96" i="6"/>
  <c r="J96" i="6"/>
  <c r="I96" i="6"/>
  <c r="N95" i="6"/>
  <c r="L95" i="6"/>
  <c r="J95" i="6"/>
  <c r="H95" i="6"/>
  <c r="N94" i="6"/>
  <c r="L94" i="6"/>
  <c r="J94" i="6"/>
  <c r="I94" i="6"/>
  <c r="N93" i="6"/>
  <c r="L93" i="6"/>
  <c r="J93" i="6"/>
  <c r="H93" i="6"/>
  <c r="N92" i="6"/>
  <c r="L92" i="6"/>
  <c r="J92" i="6"/>
  <c r="I92" i="6"/>
  <c r="N91" i="6"/>
  <c r="L91" i="6"/>
  <c r="J91" i="6"/>
  <c r="H91" i="6"/>
  <c r="N90" i="6"/>
  <c r="L90" i="6"/>
  <c r="J90" i="6"/>
  <c r="I90" i="6"/>
  <c r="N89" i="6"/>
  <c r="L89" i="6"/>
  <c r="J89" i="6"/>
  <c r="H89" i="6"/>
  <c r="N88" i="6"/>
  <c r="L88" i="6"/>
  <c r="J88" i="6"/>
  <c r="I88" i="6"/>
  <c r="N87" i="6"/>
  <c r="L87" i="6"/>
  <c r="J87" i="6"/>
  <c r="H87" i="6"/>
  <c r="N86" i="6"/>
  <c r="L86" i="6"/>
  <c r="J86" i="6"/>
  <c r="I86" i="6"/>
  <c r="N85" i="6"/>
  <c r="L85" i="6"/>
  <c r="J85" i="6"/>
  <c r="H85" i="6"/>
  <c r="N84" i="6"/>
  <c r="L84" i="6"/>
  <c r="J84" i="6"/>
  <c r="I84" i="6"/>
  <c r="N83" i="6"/>
  <c r="L83" i="6"/>
  <c r="J83" i="6"/>
  <c r="H83" i="6"/>
  <c r="N82" i="6"/>
  <c r="L82" i="6"/>
  <c r="J82" i="6"/>
  <c r="I82" i="6"/>
  <c r="N81" i="6"/>
  <c r="L81" i="6"/>
  <c r="J81" i="6"/>
  <c r="H81" i="6"/>
  <c r="N80" i="6"/>
  <c r="L80" i="6"/>
  <c r="J80" i="6"/>
  <c r="I80" i="6"/>
  <c r="N79" i="6"/>
  <c r="L79" i="6"/>
  <c r="J79" i="6"/>
  <c r="H79" i="6"/>
  <c r="N78" i="6"/>
  <c r="L78" i="6"/>
  <c r="J78" i="6"/>
  <c r="I78" i="6"/>
  <c r="N77" i="6"/>
  <c r="L77" i="6"/>
  <c r="J77" i="6"/>
  <c r="H77" i="6"/>
  <c r="N76" i="6"/>
  <c r="L76" i="6"/>
  <c r="J76" i="6"/>
  <c r="I76" i="6"/>
  <c r="N75" i="6"/>
  <c r="L75" i="6"/>
  <c r="J75" i="6"/>
  <c r="I75" i="6"/>
  <c r="N74" i="6"/>
  <c r="L74" i="6"/>
  <c r="J74" i="6"/>
  <c r="H74" i="6"/>
  <c r="N73" i="6"/>
  <c r="L73" i="6"/>
  <c r="J73" i="6"/>
  <c r="I73" i="6"/>
  <c r="N72" i="6"/>
  <c r="L72" i="6"/>
  <c r="J72" i="6"/>
  <c r="H72" i="6"/>
  <c r="N71" i="6"/>
  <c r="L71" i="6"/>
  <c r="J71" i="6"/>
  <c r="I71" i="6"/>
  <c r="N70" i="6"/>
  <c r="L70" i="6"/>
  <c r="J70" i="6"/>
  <c r="H70" i="6"/>
  <c r="N69" i="6"/>
  <c r="L69" i="6"/>
  <c r="J69" i="6"/>
  <c r="H69" i="6"/>
  <c r="N68" i="6"/>
  <c r="L68" i="6"/>
  <c r="J68" i="6"/>
  <c r="I68" i="6"/>
  <c r="N67" i="6"/>
  <c r="L67" i="6"/>
  <c r="J67" i="6"/>
  <c r="H67" i="6"/>
  <c r="N66" i="6"/>
  <c r="L66" i="6"/>
  <c r="J66" i="6"/>
  <c r="I66" i="6"/>
  <c r="N65" i="6"/>
  <c r="L65" i="6"/>
  <c r="J65" i="6"/>
  <c r="I65" i="6"/>
  <c r="N64" i="6"/>
  <c r="L64" i="6"/>
  <c r="J64" i="6"/>
  <c r="H64" i="6"/>
  <c r="N63" i="6"/>
  <c r="L63" i="6"/>
  <c r="J63" i="6"/>
  <c r="I63" i="6"/>
  <c r="N62" i="6"/>
  <c r="L62" i="6"/>
  <c r="J62" i="6"/>
  <c r="H62" i="6"/>
  <c r="N61" i="6"/>
  <c r="L61" i="6"/>
  <c r="J61" i="6"/>
  <c r="I61" i="6"/>
  <c r="N60" i="6"/>
  <c r="L60" i="6"/>
  <c r="J60" i="6"/>
  <c r="H60" i="6"/>
  <c r="N59" i="6"/>
  <c r="L59" i="6"/>
  <c r="J59" i="6"/>
  <c r="I59" i="6"/>
  <c r="N58" i="6"/>
  <c r="L58" i="6"/>
  <c r="J58" i="6"/>
  <c r="H58" i="6"/>
  <c r="N57" i="6"/>
  <c r="L57" i="6"/>
  <c r="J57" i="6"/>
  <c r="I57" i="6"/>
  <c r="N56" i="6"/>
  <c r="L56" i="6"/>
  <c r="J56" i="6"/>
  <c r="H56" i="6"/>
  <c r="N55" i="6"/>
  <c r="L55" i="6"/>
  <c r="J55" i="6"/>
  <c r="I55" i="6"/>
  <c r="N54" i="6"/>
  <c r="L54" i="6"/>
  <c r="J54" i="6"/>
  <c r="I54" i="6"/>
  <c r="N53" i="6"/>
  <c r="L53" i="6"/>
  <c r="J53" i="6"/>
  <c r="H53" i="6"/>
  <c r="N52" i="6"/>
  <c r="L52" i="6"/>
  <c r="J52" i="6"/>
  <c r="I52" i="6"/>
  <c r="N51" i="6"/>
  <c r="L51" i="6"/>
  <c r="J51" i="6"/>
  <c r="H51" i="6"/>
  <c r="N50" i="6"/>
  <c r="L50" i="6"/>
  <c r="J50" i="6"/>
  <c r="I50" i="6"/>
  <c r="N49" i="6"/>
  <c r="L49" i="6"/>
  <c r="J49" i="6"/>
  <c r="I49" i="6"/>
  <c r="N48" i="6"/>
  <c r="L48" i="6"/>
  <c r="J48" i="6"/>
  <c r="H48" i="6"/>
  <c r="N47" i="6"/>
  <c r="L47" i="6"/>
  <c r="J47" i="6"/>
  <c r="I47" i="6"/>
  <c r="N46" i="6"/>
  <c r="L46" i="6"/>
  <c r="J46" i="6"/>
  <c r="H46" i="6"/>
  <c r="N45" i="6"/>
  <c r="L45" i="6"/>
  <c r="J45" i="6"/>
  <c r="I45" i="6"/>
  <c r="N44" i="6"/>
  <c r="L44" i="6"/>
  <c r="J44" i="6"/>
  <c r="H44" i="6"/>
  <c r="N43" i="6"/>
  <c r="L43" i="6"/>
  <c r="J43" i="6"/>
  <c r="I43" i="6"/>
  <c r="N42" i="6"/>
  <c r="L42" i="6"/>
  <c r="J42" i="6"/>
  <c r="H42" i="6"/>
  <c r="N41" i="6"/>
  <c r="L41" i="6"/>
  <c r="J41" i="6"/>
  <c r="I41" i="6"/>
  <c r="N40" i="6"/>
  <c r="L40" i="6"/>
  <c r="J40" i="6"/>
  <c r="I40" i="6"/>
  <c r="N39" i="6"/>
  <c r="L39" i="6"/>
  <c r="J39" i="6"/>
  <c r="I39" i="6"/>
  <c r="N38" i="6"/>
  <c r="L38" i="6"/>
  <c r="J38" i="6"/>
  <c r="I38" i="6"/>
  <c r="N37" i="6"/>
  <c r="L37" i="6"/>
  <c r="J37" i="6"/>
  <c r="H37" i="6"/>
  <c r="N36" i="6"/>
  <c r="L36" i="6"/>
  <c r="J36" i="6"/>
  <c r="I36" i="6"/>
  <c r="N35" i="6"/>
  <c r="L35" i="6"/>
  <c r="J35" i="6"/>
  <c r="I35" i="6"/>
  <c r="N34" i="6"/>
  <c r="L34" i="6"/>
  <c r="J34" i="6"/>
  <c r="H34" i="6"/>
  <c r="N33" i="6"/>
  <c r="L33" i="6"/>
  <c r="J33" i="6"/>
  <c r="H33" i="6"/>
  <c r="N32" i="6"/>
  <c r="L32" i="6"/>
  <c r="J32" i="6"/>
  <c r="I32" i="6"/>
  <c r="N31" i="6"/>
  <c r="L31" i="6"/>
  <c r="J31" i="6"/>
  <c r="H31" i="6"/>
  <c r="N30" i="6"/>
  <c r="L30" i="6"/>
  <c r="J30" i="6"/>
  <c r="I30" i="6"/>
  <c r="N29" i="6"/>
  <c r="L29" i="6"/>
  <c r="J29" i="6"/>
  <c r="H29" i="6"/>
  <c r="N28" i="6"/>
  <c r="L28" i="6"/>
  <c r="J28" i="6"/>
  <c r="I28" i="6"/>
  <c r="N27" i="6"/>
  <c r="L27" i="6"/>
  <c r="J27" i="6"/>
  <c r="I27" i="6"/>
  <c r="N26" i="6"/>
  <c r="L26" i="6"/>
  <c r="J26" i="6"/>
  <c r="I26" i="6"/>
  <c r="N25" i="6"/>
  <c r="L25" i="6"/>
  <c r="J25" i="6"/>
  <c r="I25" i="6"/>
  <c r="I101" i="6" s="1"/>
  <c r="I103" i="6" s="1"/>
  <c r="N24" i="6"/>
  <c r="N101" i="6" s="1"/>
  <c r="N103" i="6" s="1"/>
  <c r="L24" i="6"/>
  <c r="L101" i="6" s="1"/>
  <c r="L103" i="6" s="1"/>
  <c r="J24" i="6"/>
  <c r="J101" i="6" s="1"/>
  <c r="H24" i="6"/>
  <c r="H101" i="6" s="1"/>
  <c r="H103" i="6" s="1"/>
  <c r="W18" i="6"/>
  <c r="W20" i="6" s="1"/>
  <c r="W105" i="6" s="1"/>
  <c r="L18" i="6"/>
  <c r="L20" i="6" s="1"/>
  <c r="I18" i="6"/>
  <c r="I20" i="6" s="1"/>
  <c r="N17" i="6"/>
  <c r="L17" i="6"/>
  <c r="J17" i="6"/>
  <c r="H17" i="6"/>
  <c r="N16" i="6"/>
  <c r="L16" i="6"/>
  <c r="J16" i="6"/>
  <c r="H16" i="6"/>
  <c r="N15" i="6"/>
  <c r="L15" i="6"/>
  <c r="J15" i="6"/>
  <c r="H15" i="6"/>
  <c r="N14" i="6"/>
  <c r="N18" i="6" s="1"/>
  <c r="N20" i="6" s="1"/>
  <c r="N105" i="6" s="1"/>
  <c r="L14" i="6"/>
  <c r="J14" i="6"/>
  <c r="J18" i="6" s="1"/>
  <c r="H14" i="6"/>
  <c r="H18" i="6" s="1"/>
  <c r="H20" i="6" s="1"/>
  <c r="D8" i="6"/>
  <c r="J20" i="6" l="1"/>
  <c r="J105" i="6" s="1"/>
  <c r="E105" i="6" s="1"/>
  <c r="E18" i="6"/>
  <c r="I105" i="6"/>
  <c r="E20" i="6"/>
  <c r="J103" i="6"/>
  <c r="E103" i="6" s="1"/>
  <c r="E101" i="6"/>
  <c r="L105" i="6"/>
  <c r="H105" i="6"/>
  <c r="W72" i="5" l="1"/>
  <c r="I72" i="5"/>
  <c r="N71" i="5"/>
  <c r="L71" i="5"/>
  <c r="J71" i="5"/>
  <c r="H71" i="5"/>
  <c r="N70" i="5"/>
  <c r="N72" i="5" s="1"/>
  <c r="L70" i="5"/>
  <c r="L72" i="5" s="1"/>
  <c r="J70" i="5"/>
  <c r="J72" i="5" s="1"/>
  <c r="E72" i="5" s="1"/>
  <c r="H70" i="5"/>
  <c r="H72" i="5" s="1"/>
  <c r="W67" i="5"/>
  <c r="N66" i="5"/>
  <c r="L66" i="5"/>
  <c r="J66" i="5"/>
  <c r="H66" i="5"/>
  <c r="N65" i="5"/>
  <c r="L65" i="5"/>
  <c r="J65" i="5"/>
  <c r="I65" i="5"/>
  <c r="N64" i="5"/>
  <c r="L64" i="5"/>
  <c r="J64" i="5"/>
  <c r="I64" i="5"/>
  <c r="N63" i="5"/>
  <c r="L63" i="5"/>
  <c r="J63" i="5"/>
  <c r="I63" i="5"/>
  <c r="N62" i="5"/>
  <c r="L62" i="5"/>
  <c r="J62" i="5"/>
  <c r="I62" i="5"/>
  <c r="N61" i="5"/>
  <c r="L61" i="5"/>
  <c r="J61" i="5"/>
  <c r="I61" i="5"/>
  <c r="I67" i="5" s="1"/>
  <c r="N60" i="5"/>
  <c r="N67" i="5" s="1"/>
  <c r="L60" i="5"/>
  <c r="L67" i="5" s="1"/>
  <c r="J60" i="5"/>
  <c r="J67" i="5" s="1"/>
  <c r="E67" i="5" s="1"/>
  <c r="H60" i="5"/>
  <c r="H67" i="5" s="1"/>
  <c r="W57" i="5"/>
  <c r="I57" i="5"/>
  <c r="N56" i="5"/>
  <c r="L56" i="5"/>
  <c r="J56" i="5"/>
  <c r="H56" i="5"/>
  <c r="N55" i="5"/>
  <c r="N57" i="5" s="1"/>
  <c r="L55" i="5"/>
  <c r="L57" i="5" s="1"/>
  <c r="J55" i="5"/>
  <c r="J57" i="5" s="1"/>
  <c r="E57" i="5" s="1"/>
  <c r="H55" i="5"/>
  <c r="H57" i="5" s="1"/>
  <c r="W52" i="5"/>
  <c r="N52" i="5"/>
  <c r="I52" i="5"/>
  <c r="N51" i="5"/>
  <c r="L51" i="5"/>
  <c r="J51" i="5"/>
  <c r="H51" i="5"/>
  <c r="N50" i="5"/>
  <c r="L50" i="5"/>
  <c r="J50" i="5"/>
  <c r="H50" i="5"/>
  <c r="N49" i="5"/>
  <c r="L49" i="5"/>
  <c r="J49" i="5"/>
  <c r="H49" i="5"/>
  <c r="N48" i="5"/>
  <c r="L48" i="5"/>
  <c r="L52" i="5" s="1"/>
  <c r="J48" i="5"/>
  <c r="J52" i="5" s="1"/>
  <c r="E52" i="5" s="1"/>
  <c r="H48" i="5"/>
  <c r="H52" i="5" s="1"/>
  <c r="W45" i="5"/>
  <c r="L45" i="5"/>
  <c r="N44" i="5"/>
  <c r="L44" i="5"/>
  <c r="J44" i="5"/>
  <c r="H44" i="5"/>
  <c r="N43" i="5"/>
  <c r="L43" i="5"/>
  <c r="J43" i="5"/>
  <c r="I43" i="5"/>
  <c r="N42" i="5"/>
  <c r="L42" i="5"/>
  <c r="J42" i="5"/>
  <c r="H42" i="5"/>
  <c r="N41" i="5"/>
  <c r="L41" i="5"/>
  <c r="J41" i="5"/>
  <c r="I41" i="5"/>
  <c r="I45" i="5" s="1"/>
  <c r="I74" i="5" s="1"/>
  <c r="N40" i="5"/>
  <c r="N45" i="5" s="1"/>
  <c r="L40" i="5"/>
  <c r="J40" i="5"/>
  <c r="J45" i="5" s="1"/>
  <c r="H40" i="5"/>
  <c r="H45" i="5" s="1"/>
  <c r="W34" i="5"/>
  <c r="I34" i="5"/>
  <c r="N33" i="5"/>
  <c r="L33" i="5"/>
  <c r="J33" i="5"/>
  <c r="H33" i="5"/>
  <c r="N32" i="5"/>
  <c r="L32" i="5"/>
  <c r="J32" i="5"/>
  <c r="H32" i="5"/>
  <c r="N31" i="5"/>
  <c r="L31" i="5"/>
  <c r="J31" i="5"/>
  <c r="H31" i="5"/>
  <c r="N30" i="5"/>
  <c r="L30" i="5"/>
  <c r="J30" i="5"/>
  <c r="H30" i="5"/>
  <c r="N29" i="5"/>
  <c r="L29" i="5"/>
  <c r="J29" i="5"/>
  <c r="H29" i="5"/>
  <c r="N28" i="5"/>
  <c r="L28" i="5"/>
  <c r="J28" i="5"/>
  <c r="H28" i="5"/>
  <c r="N27" i="5"/>
  <c r="L27" i="5"/>
  <c r="J27" i="5"/>
  <c r="H27" i="5"/>
  <c r="N26" i="5"/>
  <c r="L26" i="5"/>
  <c r="J26" i="5"/>
  <c r="H26" i="5"/>
  <c r="N25" i="5"/>
  <c r="L25" i="5"/>
  <c r="J25" i="5"/>
  <c r="H25" i="5"/>
  <c r="N24" i="5"/>
  <c r="L24" i="5"/>
  <c r="J24" i="5"/>
  <c r="H24" i="5"/>
  <c r="N23" i="5"/>
  <c r="L23" i="5"/>
  <c r="J23" i="5"/>
  <c r="H23" i="5"/>
  <c r="N22" i="5"/>
  <c r="N34" i="5" s="1"/>
  <c r="L22" i="5"/>
  <c r="L34" i="5" s="1"/>
  <c r="J22" i="5"/>
  <c r="J34" i="5" s="1"/>
  <c r="E34" i="5" s="1"/>
  <c r="H22" i="5"/>
  <c r="H34" i="5" s="1"/>
  <c r="W19" i="5"/>
  <c r="N18" i="5"/>
  <c r="L18" i="5"/>
  <c r="J18" i="5"/>
  <c r="I18" i="5"/>
  <c r="N17" i="5"/>
  <c r="L17" i="5"/>
  <c r="J17" i="5"/>
  <c r="I17" i="5"/>
  <c r="I19" i="5" s="1"/>
  <c r="N16" i="5"/>
  <c r="L16" i="5"/>
  <c r="J16" i="5"/>
  <c r="H16" i="5"/>
  <c r="N15" i="5"/>
  <c r="L15" i="5"/>
  <c r="J15" i="5"/>
  <c r="H15" i="5"/>
  <c r="N14" i="5"/>
  <c r="N19" i="5" s="1"/>
  <c r="L14" i="5"/>
  <c r="L19" i="5" s="1"/>
  <c r="J14" i="5"/>
  <c r="J19" i="5" s="1"/>
  <c r="E19" i="5" s="1"/>
  <c r="H14" i="5"/>
  <c r="H19" i="5" s="1"/>
  <c r="D8" i="5"/>
  <c r="H36" i="5" l="1"/>
  <c r="L36" i="5"/>
  <c r="I36" i="5"/>
  <c r="I76" i="5" s="1"/>
  <c r="W36" i="5"/>
  <c r="H74" i="5"/>
  <c r="W74" i="5"/>
  <c r="N36" i="5"/>
  <c r="J74" i="5"/>
  <c r="E74" i="5" s="1"/>
  <c r="E45" i="5"/>
  <c r="N74" i="5"/>
  <c r="L74" i="5"/>
  <c r="L76" i="5" s="1"/>
  <c r="J36" i="5"/>
  <c r="W76" i="5" l="1"/>
  <c r="H76" i="5"/>
  <c r="J76" i="5"/>
  <c r="E76" i="5" s="1"/>
  <c r="E36" i="5"/>
  <c r="N76" i="5"/>
</calcChain>
</file>

<file path=xl/sharedStrings.xml><?xml version="1.0" encoding="utf-8"?>
<sst xmlns="http://schemas.openxmlformats.org/spreadsheetml/2006/main" count="1560" uniqueCount="488">
  <si>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</si>
  <si>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</si>
  <si>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</si>
  <si>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</si>
  <si>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</si>
  <si>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</si>
  <si>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</si>
  <si>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</si>
  <si>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</si>
  <si>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</si>
  <si>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</si>
  <si>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</si>
  <si>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</si>
  <si>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</si>
  <si>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</si>
  <si>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</si>
  <si>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</si>
  <si>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</si>
  <si>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</si>
  <si>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</si>
  <si>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</si>
  <si>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</si>
  <si>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</si>
  <si>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</si>
  <si>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</si>
  <si>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</si>
  <si>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</si>
  <si>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</si>
  <si>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</si>
  <si>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</si>
  <si>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</si>
  <si>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</si>
  <si>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</si>
  <si>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</si>
  <si>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</si>
  <si>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</si>
  <si>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</si>
  <si>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</si>
  <si>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</si>
  <si>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</si>
  <si>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</si>
  <si>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</si>
  <si>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</si>
  <si>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</si>
  <si>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</si>
  <si>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</si>
  <si>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</si>
  <si>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</si>
  <si>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</si>
  <si>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</si>
  <si>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</si>
  <si>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</si>
  <si>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</si>
  <si>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</si>
  <si>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</si>
  <si>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</si>
  <si>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</si>
  <si>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</si>
  <si>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</si>
  <si>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</si>
  <si>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</si>
  <si>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</si>
  <si>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</si>
  <si>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D</t>
  </si>
  <si>
    <t>E</t>
  </si>
  <si>
    <t xml:space="preserve">Odberateľ: Obec Domaníky </t>
  </si>
  <si>
    <t xml:space="preserve">Spracoval:                                         </t>
  </si>
  <si>
    <t xml:space="preserve">Projektant: Ing. Beáta Sádecká </t>
  </si>
  <si>
    <t xml:space="preserve">JKSO : </t>
  </si>
  <si>
    <t>Stavba : Modernizácia obecného úradu a kultúrneho domu</t>
  </si>
  <si>
    <t>Objekt :  SO 02 - Kultúrny dom</t>
  </si>
  <si>
    <t>Časť : 1 stavebná časť</t>
  </si>
  <si>
    <t>ODIS oceňovanie stavieb</t>
  </si>
  <si>
    <t>Zaradenie</t>
  </si>
  <si>
    <t>pre KL</t>
  </si>
  <si>
    <t>Lev0</t>
  </si>
  <si>
    <t>pozícia</t>
  </si>
  <si>
    <t>PRÁCE A DODÁVKY HSV</t>
  </si>
  <si>
    <t>6 - ÚPRAVY POVRCHOV, PODLAHY, VÝPLNE</t>
  </si>
  <si>
    <t>014</t>
  </si>
  <si>
    <t>612409991</t>
  </si>
  <si>
    <t>Začistenie omietky okolo okien a podláh</t>
  </si>
  <si>
    <t>m</t>
  </si>
  <si>
    <t xml:space="preserve">                    </t>
  </si>
  <si>
    <t>45.41.10</t>
  </si>
  <si>
    <t>EK</t>
  </si>
  <si>
    <t>S</t>
  </si>
  <si>
    <t>612425921</t>
  </si>
  <si>
    <t>Omietka vnútorného ostenia okenného alebo dverného vápenná hladká</t>
  </si>
  <si>
    <t>m2</t>
  </si>
  <si>
    <t>61242-5921</t>
  </si>
  <si>
    <t>011</t>
  </si>
  <si>
    <t>648991111</t>
  </si>
  <si>
    <t>Osadenie parapetných dosák z plastických hmôt š. do 20 cm</t>
  </si>
  <si>
    <t>64899-1111</t>
  </si>
  <si>
    <t>45.42.11</t>
  </si>
  <si>
    <t>MAT</t>
  </si>
  <si>
    <t>5534C2504</t>
  </si>
  <si>
    <t>Parapeta vnútorná biela</t>
  </si>
  <si>
    <t>28.12.10</t>
  </si>
  <si>
    <t>EZ</t>
  </si>
  <si>
    <t>5534C2506</t>
  </si>
  <si>
    <t>Parapeta vonkajšia biela</t>
  </si>
  <si>
    <t xml:space="preserve">6 - ÚPRAVY POVRCHOV, PODLAHY, VÝPLNE  spolu: </t>
  </si>
  <si>
    <t>9 - OSTATNÉ KONŠTRUKCIE A PRÁCE</t>
  </si>
  <si>
    <t>003</t>
  </si>
  <si>
    <t>941955002</t>
  </si>
  <si>
    <t>Lešenie ľahké prac. pomocné výš. podlahy do 1,9 m</t>
  </si>
  <si>
    <t>94195-5002</t>
  </si>
  <si>
    <t>45.25.10</t>
  </si>
  <si>
    <t>013</t>
  </si>
  <si>
    <t>968061113</t>
  </si>
  <si>
    <t>Vyvesenie alebo zavesenie drev. krídiel okien</t>
  </si>
  <si>
    <t>kus</t>
  </si>
  <si>
    <t>96806-1113</t>
  </si>
  <si>
    <t>45.11.11</t>
  </si>
  <si>
    <t>968061126</t>
  </si>
  <si>
    <t>Vyvesenie alebo zavesenie drev. krídiel dvier</t>
  </si>
  <si>
    <t>96806-1126</t>
  </si>
  <si>
    <t>968062354</t>
  </si>
  <si>
    <t>Vybúranie rámov okien drev. dvojitých alebo zdvoj.</t>
  </si>
  <si>
    <t>96806-2354</t>
  </si>
  <si>
    <t>968062455</t>
  </si>
  <si>
    <t>Vybúranie drevených dverových zárubní</t>
  </si>
  <si>
    <t>96806-2455</t>
  </si>
  <si>
    <t>979081111</t>
  </si>
  <si>
    <t>Odvoz sute a vybúraných hmôt na skládku do 1 km</t>
  </si>
  <si>
    <t>t</t>
  </si>
  <si>
    <t>97908-1111</t>
  </si>
  <si>
    <t>979081121</t>
  </si>
  <si>
    <t>Odvoz sute a vybúraných hmôt na skládku každý ďalší 1 km - 20 km</t>
  </si>
  <si>
    <t>97908-1121</t>
  </si>
  <si>
    <t>979082111</t>
  </si>
  <si>
    <t>Vnútrostavenisková doprava sute a vybúraných hmôt do 10 m</t>
  </si>
  <si>
    <t>97908-2111</t>
  </si>
  <si>
    <t>979082121</t>
  </si>
  <si>
    <t>Vnútrost. doprava sute a vybúraných hmôt každých ďalších 5 m</t>
  </si>
  <si>
    <t>97908-2121</t>
  </si>
  <si>
    <t>312</t>
  </si>
  <si>
    <t>979086213</t>
  </si>
  <si>
    <t>Nakladanie vybúraných hmôt</t>
  </si>
  <si>
    <t>97908-6213</t>
  </si>
  <si>
    <t>272</t>
  </si>
  <si>
    <t>979131410</t>
  </si>
  <si>
    <t>Poplatok za ulož.a znešk.stav.sute na urč.sklád. - "O"-ost.odpad</t>
  </si>
  <si>
    <t>97913-1410</t>
  </si>
  <si>
    <t>998991111</t>
  </si>
  <si>
    <t>Presun hmôt pre opravy v objektoch výšky do 25 m</t>
  </si>
  <si>
    <t>99899-1111</t>
  </si>
  <si>
    <t xml:space="preserve">9 - OSTATNÉ KONŠTRUKCIE A PRÁCE  spolu: </t>
  </si>
  <si>
    <t xml:space="preserve">PRÁCE A DODÁVKY HSV  spolu: </t>
  </si>
  <si>
    <t>PRÁCE A DODÁVKY PSV</t>
  </si>
  <si>
    <t>713 - Izolácie tepelné</t>
  </si>
  <si>
    <t>713</t>
  </si>
  <si>
    <t>713111121</t>
  </si>
  <si>
    <t>Montáž tep. izolácie stropov - 2x</t>
  </si>
  <si>
    <t>I</t>
  </si>
  <si>
    <t>71311-1121</t>
  </si>
  <si>
    <t>45.32.11</t>
  </si>
  <si>
    <t>IK</t>
  </si>
  <si>
    <t>631411780</t>
  </si>
  <si>
    <t>Doska z minerálnej vlny, hr. 15 cm</t>
  </si>
  <si>
    <t>26.82.16</t>
  </si>
  <si>
    <t>IZ</t>
  </si>
  <si>
    <t>713191120</t>
  </si>
  <si>
    <t>Izolácia tepelná podláh, stropov, striech vrchom, položením PE fólia</t>
  </si>
  <si>
    <t>71319-1120</t>
  </si>
  <si>
    <t>611955230</t>
  </si>
  <si>
    <t>Fólia - parozábrana</t>
  </si>
  <si>
    <t>25.21.30</t>
  </si>
  <si>
    <t xml:space="preserve">0 252130            </t>
  </si>
  <si>
    <t>998713201</t>
  </si>
  <si>
    <t>Presun hmôt pre izolácie tepelné v objektoch výšky do 6 m</t>
  </si>
  <si>
    <t>99871-3201</t>
  </si>
  <si>
    <t xml:space="preserve">713 - Izolácie tepelné  spolu: </t>
  </si>
  <si>
    <t>763 - Konštrukcie  - drevostavby</t>
  </si>
  <si>
    <t>763</t>
  </si>
  <si>
    <t>763080122</t>
  </si>
  <si>
    <t>Demontáž jestv. podhľadov, plochy nad 1,00 m2</t>
  </si>
  <si>
    <t>76308-0122</t>
  </si>
  <si>
    <t xml:space="preserve">  .  .  </t>
  </si>
  <si>
    <t>763119210</t>
  </si>
  <si>
    <t>Základný penetračný náter Grundierung</t>
  </si>
  <si>
    <t>76311-9210</t>
  </si>
  <si>
    <t>763133120</t>
  </si>
  <si>
    <t>Podhľady sadr RIGIPS zavesený oceľ profil dosky RB hr. 12,5 mm</t>
  </si>
  <si>
    <t>76313-3120</t>
  </si>
  <si>
    <t>998763201</t>
  </si>
  <si>
    <t>Presun hmôt pre drevostavby v objektoch výšky do 12 m</t>
  </si>
  <si>
    <t>99876-3201</t>
  </si>
  <si>
    <t>45.42.13</t>
  </si>
  <si>
    <t xml:space="preserve">763 - Konštrukcie  - drevostavby  spolu: </t>
  </si>
  <si>
    <t>764 - Konštrukcie klampiarske</t>
  </si>
  <si>
    <t>764</t>
  </si>
  <si>
    <t>764410880</t>
  </si>
  <si>
    <t>Klamp. demont. parapetov</t>
  </si>
  <si>
    <t>76441-0880</t>
  </si>
  <si>
    <t>45.22.13</t>
  </si>
  <si>
    <t>998764201</t>
  </si>
  <si>
    <t>Presun hmôt pre klampiarske konštr. v objektoch výšky do 6 m</t>
  </si>
  <si>
    <t>99876-4201</t>
  </si>
  <si>
    <t xml:space="preserve">764 - Konštrukcie klampiarske  spolu: </t>
  </si>
  <si>
    <t>767 - Konštrukcie doplnk. kovové stavebné</t>
  </si>
  <si>
    <t>767</t>
  </si>
  <si>
    <t>767631510</t>
  </si>
  <si>
    <t>Montáž plastových výplní otvorov</t>
  </si>
  <si>
    <t>76763-1510</t>
  </si>
  <si>
    <t>6114A0334</t>
  </si>
  <si>
    <t>Okno plastové 1-krídl. - OS - 900x900, ozn.O1</t>
  </si>
  <si>
    <t>25.23.14</t>
  </si>
  <si>
    <t>6114A0523</t>
  </si>
  <si>
    <t>Okno plastové 2-krídl. - O,OS - 1300x1400, ozn.O2</t>
  </si>
  <si>
    <t>6114A0529</t>
  </si>
  <si>
    <t>Okno plastové 2-krídl. - O,OS - 2000x1200, ozn.O3</t>
  </si>
  <si>
    <t>6114A0707</t>
  </si>
  <si>
    <t>Dvere plast. vchodové 2-krídl. - 1450x2100, ozn.D2</t>
  </si>
  <si>
    <t>6114A0708</t>
  </si>
  <si>
    <t>Dvere plast. vchodové 1-krídl. - 1000x2100, ozn.D1</t>
  </si>
  <si>
    <t>998767201</t>
  </si>
  <si>
    <t>Presun hmôt pre kovové stav. doplnk. konštr. v objektoch výšky do 6 m</t>
  </si>
  <si>
    <t>99876-7201</t>
  </si>
  <si>
    <t>45.42.12</t>
  </si>
  <si>
    <t xml:space="preserve">767 - Konštrukcie doplnk. kovové stavebné  spolu: </t>
  </si>
  <si>
    <t>784 - Maľby</t>
  </si>
  <si>
    <t>784</t>
  </si>
  <si>
    <t>784413301</t>
  </si>
  <si>
    <t>Pačok 2x váp. mliekom s bielením 1x v miestnosti v. do 3,8m</t>
  </si>
  <si>
    <t>78441-3301</t>
  </si>
  <si>
    <t>45.44.21</t>
  </si>
  <si>
    <t>784422271</t>
  </si>
  <si>
    <t>Maľba váp. 1 farebná dvojnásobná s 2x pačok. v miest. do3,8m</t>
  </si>
  <si>
    <t>78442-2271</t>
  </si>
  <si>
    <t xml:space="preserve">784 - Maľby  spolu: </t>
  </si>
  <si>
    <t xml:space="preserve">PRÁCE A DODÁVKY PSV  spolu: </t>
  </si>
  <si>
    <t>Za rozpočet celkom</t>
  </si>
  <si>
    <t xml:space="preserve">Dátum: </t>
  </si>
  <si>
    <t>Časť : 2 elektroinštalácia</t>
  </si>
  <si>
    <t>971033131</t>
  </si>
  <si>
    <t>Vybúranie otvoru v murive tehl. priemeru profilu do 60 mm hr.do 150 mm,  -0,00100t</t>
  </si>
  <si>
    <t>ks</t>
  </si>
  <si>
    <t xml:space="preserve">/   1               </t>
  </si>
  <si>
    <t>971033531</t>
  </si>
  <si>
    <t>Vybúranie otvorov v murive tehl. plochy do 1 m2 hr.do 150 mm,  -0,28100t</t>
  </si>
  <si>
    <t xml:space="preserve">/   2               </t>
  </si>
  <si>
    <t>974031121</t>
  </si>
  <si>
    <t>Vysekanie rýh v akomkoľvek murive tehlovom na akúkoľvek maltu do hĺbky 30 mm a š. do 30 mm,  -0,00200 t</t>
  </si>
  <si>
    <t xml:space="preserve">/   3               </t>
  </si>
  <si>
    <t>974031123</t>
  </si>
  <si>
    <t>Vysekanie rýh v akomkoľvek murive tehlovom na akúkoľvek maltu do hĺbky 30 mm a š. do 100 mm,  -0,00500t</t>
  </si>
  <si>
    <t xml:space="preserve">/   4               </t>
  </si>
  <si>
    <t>PRÁCE A DODÁVKY M</t>
  </si>
  <si>
    <t>M21 - 155 Elektromontáže</t>
  </si>
  <si>
    <t>921</t>
  </si>
  <si>
    <t>210010301</t>
  </si>
  <si>
    <t>Krabica prístrojová bez zapojenia (1901, KP 68, KZ 3)</t>
  </si>
  <si>
    <t xml:space="preserve">/   5               </t>
  </si>
  <si>
    <t>M</t>
  </si>
  <si>
    <t>MK</t>
  </si>
  <si>
    <t>3410300414</t>
  </si>
  <si>
    <t>Krabica prístrojová  šedá  KP 67/3 KA   KOPOS</t>
  </si>
  <si>
    <t xml:space="preserve">/   6               </t>
  </si>
  <si>
    <t>MZ</t>
  </si>
  <si>
    <t>3450644300</t>
  </si>
  <si>
    <t>Svorka WAGO 273-104</t>
  </si>
  <si>
    <t xml:space="preserve">/   8               </t>
  </si>
  <si>
    <t>3450644400</t>
  </si>
  <si>
    <t>Svorka WAGO 273-105</t>
  </si>
  <si>
    <t xml:space="preserve">/   9               </t>
  </si>
  <si>
    <t>3450644600</t>
  </si>
  <si>
    <t>Svorka WAGO 273-112</t>
  </si>
  <si>
    <t xml:space="preserve">/   7               </t>
  </si>
  <si>
    <t>210011307</t>
  </si>
  <si>
    <t>Osadenie polyamidovej príchytky do muriva z ostro pálených tehál, alebo stredne tvrdého kameňa HM 10</t>
  </si>
  <si>
    <t xml:space="preserve">/  10               </t>
  </si>
  <si>
    <t>2830406500</t>
  </si>
  <si>
    <t>Hmoždinka so skrutkou 10 x 50 mm  typ:  T10CS-PA</t>
  </si>
  <si>
    <t xml:space="preserve">/  11               </t>
  </si>
  <si>
    <t>210100001</t>
  </si>
  <si>
    <t>Ukončenie vodičov v rozvádzač. vrátane zapojenia a vodičovej koncovky do 2.5 mm2</t>
  </si>
  <si>
    <t xml:space="preserve">/  12               </t>
  </si>
  <si>
    <t>3452104400</t>
  </si>
  <si>
    <t>G-Káblové oko CU   1,5x3 KU-L</t>
  </si>
  <si>
    <t xml:space="preserve">/  13               </t>
  </si>
  <si>
    <t>210100258</t>
  </si>
  <si>
    <t>Ukončenie celoplastových káblov zmrašť. záklopkou alebo páskou do 5 x 4 mm2</t>
  </si>
  <si>
    <t xml:space="preserve">/  14               </t>
  </si>
  <si>
    <t>210100259</t>
  </si>
  <si>
    <t>Ukončenie celoplastových káblov zmrašť. záklopkou alebo páskou do 5 x 10 mm2</t>
  </si>
  <si>
    <t xml:space="preserve">/  15               </t>
  </si>
  <si>
    <t>3438150510</t>
  </si>
  <si>
    <t>Izolačné pásky čierna 10m x 19mm  typ:  FEK10</t>
  </si>
  <si>
    <t xml:space="preserve">/  16               </t>
  </si>
  <si>
    <t>3438153000</t>
  </si>
  <si>
    <t>Izolačné pásky zeleno-žltá 10m x 19mm  typ:  ZS10</t>
  </si>
  <si>
    <t xml:space="preserve">/  17               </t>
  </si>
  <si>
    <t>210110041</t>
  </si>
  <si>
    <t>Spínače polozapustené a zapustené vrátane zapojenia jednopólový - radenie 1</t>
  </si>
  <si>
    <t xml:space="preserve">/  18               </t>
  </si>
  <si>
    <t>3450201270</t>
  </si>
  <si>
    <t>Spínač 1 Legrand 774401 biely</t>
  </si>
  <si>
    <t xml:space="preserve">/  19               </t>
  </si>
  <si>
    <t>34502012701</t>
  </si>
  <si>
    <t>Tlačidlový spínač Legrand biely</t>
  </si>
  <si>
    <t xml:space="preserve">/  20               </t>
  </si>
  <si>
    <t>34502012702</t>
  </si>
  <si>
    <t>Dvojtlačidlový spínač Legrand biely</t>
  </si>
  <si>
    <t xml:space="preserve">/  21               </t>
  </si>
  <si>
    <t>34502012703</t>
  </si>
  <si>
    <t>Jednorámik Legrand 774451 biely</t>
  </si>
  <si>
    <t xml:space="preserve">/  22               </t>
  </si>
  <si>
    <t>210110043</t>
  </si>
  <si>
    <t>Spínač polozapustený a zapustený vrátane zapojenia sériový prep.stried. - radenie 5 A</t>
  </si>
  <si>
    <t xml:space="preserve">/  23               </t>
  </si>
  <si>
    <t>3450201430</t>
  </si>
  <si>
    <t>Spínač 5A Legrand 774405 biely</t>
  </si>
  <si>
    <t xml:space="preserve">/  24               </t>
  </si>
  <si>
    <t>210110045</t>
  </si>
  <si>
    <t>Spínač polozapustený a zapustený vrátane zapojenia stried.prep.- radenie 6</t>
  </si>
  <si>
    <t xml:space="preserve">/  25               </t>
  </si>
  <si>
    <t>3450201520</t>
  </si>
  <si>
    <t>Spínač 6 Legrand 774406 biely</t>
  </si>
  <si>
    <t xml:space="preserve">/  26               </t>
  </si>
  <si>
    <t>210110046</t>
  </si>
  <si>
    <t>Spínač polozapustený a zapustený vrátane zapojenia krížový prep.- rad. 7</t>
  </si>
  <si>
    <t xml:space="preserve">/  27               </t>
  </si>
  <si>
    <t>3450201620</t>
  </si>
  <si>
    <t>Spínač 7 Legrand 774407 biely</t>
  </si>
  <si>
    <t xml:space="preserve">/  28               </t>
  </si>
  <si>
    <t>210111011</t>
  </si>
  <si>
    <t>Domová zásuvka polozapustená alebo zapustená vrátane zapojenia 10/16 A 250 V 2P + Z</t>
  </si>
  <si>
    <t xml:space="preserve">/  29               </t>
  </si>
  <si>
    <t>3450324600</t>
  </si>
  <si>
    <t>Dvojzásuvka 16A/250V Legrand 774390 bie.</t>
  </si>
  <si>
    <t xml:space="preserve">/  31               </t>
  </si>
  <si>
    <t>3450328700</t>
  </si>
  <si>
    <t>Zásuvka 16A/250V Legrand 774396 bie.</t>
  </si>
  <si>
    <t xml:space="preserve">/  30               </t>
  </si>
  <si>
    <t>210111606</t>
  </si>
  <si>
    <t>Ekvipotenciálna svorkovnica</t>
  </si>
  <si>
    <t xml:space="preserve">/  32               </t>
  </si>
  <si>
    <t>3454315260</t>
  </si>
  <si>
    <t>Ekvipotenciálna svorkovnica XBS PKS-2</t>
  </si>
  <si>
    <t xml:space="preserve">/  33               </t>
  </si>
  <si>
    <t>210190002</t>
  </si>
  <si>
    <t>Montáž oceľolechovej rozvodnice do váhy 50 kg</t>
  </si>
  <si>
    <t xml:space="preserve">/  34               </t>
  </si>
  <si>
    <t>24543152602</t>
  </si>
  <si>
    <t>Rozvádzač R1b</t>
  </si>
  <si>
    <t xml:space="preserve">/  36               </t>
  </si>
  <si>
    <t>34543152601</t>
  </si>
  <si>
    <t>Rozvádzač R1a</t>
  </si>
  <si>
    <t xml:space="preserve">/  35               </t>
  </si>
  <si>
    <t>210200004</t>
  </si>
  <si>
    <t>Svietidlo interierové okrúhle stropné, IP 20 jednožiarovkové</t>
  </si>
  <si>
    <t xml:space="preserve">/  37               </t>
  </si>
  <si>
    <t>24543152603</t>
  </si>
  <si>
    <t>Philips 32096 10 W</t>
  </si>
  <si>
    <t xml:space="preserve">/                   </t>
  </si>
  <si>
    <t>210200012</t>
  </si>
  <si>
    <t>Svietidlo interierové nástenné, IP20</t>
  </si>
  <si>
    <t xml:space="preserve">/  38               </t>
  </si>
  <si>
    <t>24543152604</t>
  </si>
  <si>
    <t>210200014</t>
  </si>
  <si>
    <t>Svietidlo interierové žiarivkové stropné, IP 20 dvojtrubicové</t>
  </si>
  <si>
    <t xml:space="preserve">/  39               </t>
  </si>
  <si>
    <t>24543152605</t>
  </si>
  <si>
    <t>LED panel 1200x300 3200 lm 4000K</t>
  </si>
  <si>
    <t xml:space="preserve">/  40               </t>
  </si>
  <si>
    <t>210200016</t>
  </si>
  <si>
    <t>Svietidlo interierové žiarivkové stropné, IP 20 štvortrubicové</t>
  </si>
  <si>
    <t xml:space="preserve">/  41               </t>
  </si>
  <si>
    <t>24543152606</t>
  </si>
  <si>
    <t>LED panel 600x600 3200 lm 4000K</t>
  </si>
  <si>
    <t xml:space="preserve">/  42               </t>
  </si>
  <si>
    <t>210200082</t>
  </si>
  <si>
    <t>Parkové a záhradné svietidlá nástenné, IP 44</t>
  </si>
  <si>
    <t xml:space="preserve">/  43               </t>
  </si>
  <si>
    <t>24543152607</t>
  </si>
  <si>
    <t>Philips-Massive 17237 E27 IP44</t>
  </si>
  <si>
    <t xml:space="preserve">/  44               </t>
  </si>
  <si>
    <t>24543152608</t>
  </si>
  <si>
    <t>LED žiarovka E27 12 W</t>
  </si>
  <si>
    <t xml:space="preserve">/  45               </t>
  </si>
  <si>
    <t>210200111</t>
  </si>
  <si>
    <t>Núdzové svietidlá nástenne, stropné, 1x8 W, núdzový režim, IP 22</t>
  </si>
  <si>
    <t xml:space="preserve">/  46               </t>
  </si>
  <si>
    <t>24543152609</t>
  </si>
  <si>
    <t>Svietidlo núdzové LED 3h IP20</t>
  </si>
  <si>
    <t xml:space="preserve">/  47               </t>
  </si>
  <si>
    <t>210452211</t>
  </si>
  <si>
    <t>Montáž a zapojenie termostatu - programovacej jednotky na DIN lištu</t>
  </si>
  <si>
    <t xml:space="preserve">/  48               </t>
  </si>
  <si>
    <t>210461002</t>
  </si>
  <si>
    <t>Montáž infračerveného vykurovacieho panelu 300W na stenu</t>
  </si>
  <si>
    <t xml:space="preserve">/  49               </t>
  </si>
  <si>
    <t>24543152610</t>
  </si>
  <si>
    <t>Vykurovací panel NOBO NTE4N 02 250 W</t>
  </si>
  <si>
    <t xml:space="preserve">/  50               </t>
  </si>
  <si>
    <t>210461004</t>
  </si>
  <si>
    <t>Montáž infračerveného vykurovacieho panelu 750W na stenu</t>
  </si>
  <si>
    <t xml:space="preserve">/  51               </t>
  </si>
  <si>
    <t>24543152611</t>
  </si>
  <si>
    <t>Vykurovací panel NOBO NTE4N 07 750 W</t>
  </si>
  <si>
    <t xml:space="preserve">/  52               </t>
  </si>
  <si>
    <t>210461006</t>
  </si>
  <si>
    <t>Montáž infračerveného vykurovacieho panelu 1200W na stenu</t>
  </si>
  <si>
    <t xml:space="preserve">/  53               </t>
  </si>
  <si>
    <t>24543152612</t>
  </si>
  <si>
    <t>Vykurovací panel NOBO NTE4N 10 1000 W</t>
  </si>
  <si>
    <t xml:space="preserve">/  54               </t>
  </si>
  <si>
    <t>24543152613</t>
  </si>
  <si>
    <t>Vykurovací panel NOBO NTE4N 15 1500 W</t>
  </si>
  <si>
    <t xml:space="preserve">/  55               </t>
  </si>
  <si>
    <t>210461011</t>
  </si>
  <si>
    <t>Montáž infračerveného vykurovacieho panelu 300W na strop</t>
  </si>
  <si>
    <t xml:space="preserve">/  56               </t>
  </si>
  <si>
    <t>24543152614</t>
  </si>
  <si>
    <t>Sálavý vykurovací panel do kazet. podhľadu ECOSUN 300 VT</t>
  </si>
  <si>
    <t xml:space="preserve">/  57               </t>
  </si>
  <si>
    <t>210461050</t>
  </si>
  <si>
    <t>Montáž riadiacej jednotky pre infračervené vykurovanie</t>
  </si>
  <si>
    <t xml:space="preserve">/  58               </t>
  </si>
  <si>
    <t>24543152615</t>
  </si>
  <si>
    <t>Bezdrôtový prijímač povelov na DIN-lištu NOBO RSX-700</t>
  </si>
  <si>
    <t xml:space="preserve">/  59               </t>
  </si>
  <si>
    <t>210461051</t>
  </si>
  <si>
    <t>Montáž izbového termostatu pre infračervené vykurovanie</t>
  </si>
  <si>
    <t xml:space="preserve">/  60               </t>
  </si>
  <si>
    <t>24543152616</t>
  </si>
  <si>
    <t>Bezdrôtový elektronický termostat NOBO NCU ER</t>
  </si>
  <si>
    <t xml:space="preserve">/  61               </t>
  </si>
  <si>
    <t>210800146</t>
  </si>
  <si>
    <t>Kábel medený uložený pevne CYKY 450/750 V 3x1,5</t>
  </si>
  <si>
    <t xml:space="preserve">/  62               </t>
  </si>
  <si>
    <t>3410350085</t>
  </si>
  <si>
    <t>CYKY 3x1,5    Kábel pre pevné uloženie, medený ČSN, STN</t>
  </si>
  <si>
    <t xml:space="preserve">/  63               </t>
  </si>
  <si>
    <t>210800147</t>
  </si>
  <si>
    <t>Kábel medený uložený pevne CYKY 450/750 V 3x2,5</t>
  </si>
  <si>
    <t xml:space="preserve">/  64               </t>
  </si>
  <si>
    <t>3410350086</t>
  </si>
  <si>
    <t>CYKY 3x2,5    Kábel pre pevné uloženie, medený ČSN, STN</t>
  </si>
  <si>
    <t xml:space="preserve">/  65               </t>
  </si>
  <si>
    <t>210800148</t>
  </si>
  <si>
    <t>Kábel medený uložený pevne CYKY 450/750 V 3x4</t>
  </si>
  <si>
    <t xml:space="preserve">/  66               </t>
  </si>
  <si>
    <t>3410350087</t>
  </si>
  <si>
    <t>CYKY 3x4    Kábel pre pevné uloženie, medený ČSN, STN</t>
  </si>
  <si>
    <t xml:space="preserve">/  67               </t>
  </si>
  <si>
    <t>210800159</t>
  </si>
  <si>
    <t>Kábel medený uložený pevne CYKY 450/750 V 5x2,5</t>
  </si>
  <si>
    <t xml:space="preserve">/  68               </t>
  </si>
  <si>
    <t>3410350098</t>
  </si>
  <si>
    <t>CYKY 5x2,5    Kábel pre pevné uloženie, medený ČSN, STN</t>
  </si>
  <si>
    <t xml:space="preserve">/  69               </t>
  </si>
  <si>
    <t>210881075</t>
  </si>
  <si>
    <t>Kábel bezhalogénový, medený uložený pevne N2XH 0,6/1,0 kV  3x1,5</t>
  </si>
  <si>
    <t xml:space="preserve">/  70               </t>
  </si>
  <si>
    <t>3410350864</t>
  </si>
  <si>
    <t>N2XH  3x1,5   Nehorľavý kábel, bez funkčnosti ČSN, STN</t>
  </si>
  <si>
    <t xml:space="preserve">/  71               </t>
  </si>
  <si>
    <t>210881076</t>
  </si>
  <si>
    <t>Kábel bezhalogénový, medený uložený pevne N2XH 0,6/1,0 kV  3x2,5</t>
  </si>
  <si>
    <t xml:space="preserve">/  72               </t>
  </si>
  <si>
    <t>3410350865</t>
  </si>
  <si>
    <t>N2XH  3x2,5   Nehorľavý kábel, bez funkčnosti ČSN, STN</t>
  </si>
  <si>
    <t xml:space="preserve">/  73               </t>
  </si>
  <si>
    <t>210881104</t>
  </si>
  <si>
    <t>Kábel bezhalogénový, medený uložený pevne N2XH 0,6/1,0 kV  5x10</t>
  </si>
  <si>
    <t xml:space="preserve">/  74               </t>
  </si>
  <si>
    <t>3410350893</t>
  </si>
  <si>
    <t>N2XH  5x10   Nehorľavý kábel, bez funkčnosti ČSN, STN</t>
  </si>
  <si>
    <t xml:space="preserve">/  75               </t>
  </si>
  <si>
    <t>210950101</t>
  </si>
  <si>
    <t>Označovací štítok na kábel hliníkový (naviac proti norme)</t>
  </si>
  <si>
    <t xml:space="preserve">/  76               </t>
  </si>
  <si>
    <t>2830023200</t>
  </si>
  <si>
    <t>Označovač káblov  1,5 - 4 mm2 "0"  typ:  J150</t>
  </si>
  <si>
    <t xml:space="preserve">/  77               </t>
  </si>
  <si>
    <t>2830025200</t>
  </si>
  <si>
    <t>Označovač káblov  4 - 10 mm2 "0"  typ:  J40</t>
  </si>
  <si>
    <t xml:space="preserve">/  78               </t>
  </si>
  <si>
    <t>21099999991</t>
  </si>
  <si>
    <t>Stavebno montážne práce najnáročnejšie na odbornosť - prehliadky pracoviska a revízie (Tr 4) v rozsahu viac ako 4 a menej ako 8 hodín</t>
  </si>
  <si>
    <t>hod</t>
  </si>
  <si>
    <t xml:space="preserve">/  79               </t>
  </si>
  <si>
    <t xml:space="preserve">M21 - 155 Elektromontáže  spolu: </t>
  </si>
  <si>
    <t xml:space="preserve">PRÁCE A DODÁVKY M  spolu: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</si>
</sst>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\ &quot;Sk&quot;_-;\-* #,##0\ &quot;Sk&quot;_-;_-* &quot;-&quot;\ &quot;Sk&quot;_-;_-@_-"/>
    <numFmt numFmtId="165" formatCode="#,##0.00000"/>
    <numFmt numFmtId="166" formatCode="#,##0.0000"/>
    <numFmt numFmtId="167" formatCode="#,##0.000"/>
    <numFmt numFmtId="168" formatCode="#,##0&quot; Sk&quot;;[Red]&quot;-&quot;#,##0&quot; Sk&quot;"/>
    <numFmt numFmtId="169" formatCode="#,##0.0"/>
    <numFmt numFmtId="170" formatCode="0.000"/>
  </numFmts>
  <fonts count="16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indexed="9"/>
      <name val="Arial Narrow"/>
      <charset val="238"/>
    </font>
    <font>
      <b/>
      <sz val="8"/>
      <color indexed="9"/>
      <name val="Arial Narrow"/>
      <charset val="238"/>
    </font>
    <font>
      <sz val="8"/>
      <color indexed="12"/>
      <name val="Arial Narrow"/>
      <charset val="238"/>
    </font>
    <font>
      <sz val="7.5"/>
      <color rgb="FFFFFFFF"/>
      <name val="Arial Narrow"/>
      <charset val="238"/>
    </font>
    <font>
      <sz val="11"/>
      <color indexed="8"/>
      <name val="Calibri"/>
      <charset val="238"/>
    </font>
    <font>
      <sz val="10"/>
      <name val="Arial CE"/>
      <charset val="238"/>
    </font>
    <font>
      <b/>
      <sz val="7"/>
      <name val="Letter Gothic CE"/>
      <charset val="238"/>
    </font>
    <font>
      <sz val="11"/>
      <color indexed="9"/>
      <name val="Calibri"/>
      <charset val="238"/>
    </font>
    <font>
      <sz val="11"/>
      <color indexed="10"/>
      <name val="Calibri"/>
      <charset val="238"/>
    </font>
    <font>
      <b/>
      <sz val="11"/>
      <color indexed="8"/>
      <name val="Calibri"/>
      <charset val="238"/>
    </font>
    <font>
      <b/>
      <sz val="18"/>
      <color indexed="62"/>
      <name val="Cambria"/>
      <charset val="238"/>
    </font>
    <font>
      <b/>
      <sz val="8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1">
    <xf numFmtId="0" fontId="0" fillId="0" borderId="0"/>
    <xf numFmtId="0" fontId="9" fillId="0" borderId="0"/>
    <xf numFmtId="0" fontId="10" fillId="0" borderId="9" applyFont="0" applyFill="0" applyBorder="0">
      <alignment vertical="center"/>
    </xf>
    <xf numFmtId="0" fontId="8" fillId="3" borderId="0" applyNumberFormat="0" applyBorder="0" applyAlignment="0" applyProtection="0"/>
    <xf numFmtId="164" fontId="9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168" fontId="10" fillId="0" borderId="9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10" fillId="0" borderId="9" applyFont="0" applyFill="0"/>
    <xf numFmtId="0" fontId="10" fillId="0" borderId="9">
      <alignment vertical="center"/>
    </xf>
    <xf numFmtId="0" fontId="8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3" fillId="0" borderId="10" applyNumberFormat="0" applyFill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0" fillId="0" borderId="1" applyBorder="0">
      <alignment vertical="center"/>
    </xf>
    <xf numFmtId="0" fontId="12" fillId="0" borderId="0" applyNumberFormat="0" applyFill="0" applyBorder="0" applyAlignment="0" applyProtection="0"/>
    <xf numFmtId="0" fontId="10" fillId="0" borderId="1">
      <alignment vertical="center"/>
    </xf>
  </cellStyleXfs>
  <cellXfs count="61">
    <xf numFmtId="0" fontId="0" fillId="0" borderId="0" xfId="0"/>
    <xf numFmtId="0" fontId="1" fillId="0" borderId="0" xfId="0" applyFont="1" applyProtection="1"/>
    <xf numFmtId="4" fontId="1" fillId="0" borderId="0" xfId="0" applyNumberFormat="1" applyFont="1" applyProtection="1"/>
    <xf numFmtId="165" fontId="1" fillId="0" borderId="0" xfId="0" applyNumberFormat="1" applyFont="1" applyProtection="1"/>
    <xf numFmtId="167" fontId="1" fillId="0" borderId="0" xfId="0" applyNumberFormat="1" applyFont="1" applyProtection="1"/>
    <xf numFmtId="0" fontId="3" fillId="0" borderId="0" xfId="0" applyFont="1" applyProtection="1"/>
    <xf numFmtId="0" fontId="2" fillId="0" borderId="0" xfId="0" applyFo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left" vertical="top" wrapText="1"/>
    </xf>
    <xf numFmtId="167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70" fontId="1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1" fillId="0" borderId="3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Continuous"/>
    </xf>
    <xf numFmtId="0" fontId="1" fillId="0" borderId="7" xfId="0" applyFont="1" applyBorder="1" applyAlignment="1" applyProtection="1">
      <alignment horizontal="centerContinuous"/>
    </xf>
    <xf numFmtId="0" fontId="1" fillId="0" borderId="8" xfId="0" applyFont="1" applyBorder="1" applyAlignment="1" applyProtection="1">
      <alignment horizontal="centerContinuous"/>
    </xf>
    <xf numFmtId="0" fontId="1" fillId="0" borderId="4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5" xfId="0" applyNumberFormat="1" applyFont="1" applyBorder="1" applyAlignment="1" applyProtection="1">
      <alignment horizontal="center"/>
    </xf>
    <xf numFmtId="0" fontId="1" fillId="0" borderId="2" xfId="0" applyNumberFormat="1" applyFont="1" applyBorder="1" applyAlignment="1" applyProtection="1">
      <alignment horizontal="center"/>
    </xf>
    <xf numFmtId="0" fontId="1" fillId="0" borderId="3" xfId="0" applyNumberFormat="1" applyFont="1" applyBorder="1" applyAlignment="1" applyProtection="1">
      <alignment horizontal="center"/>
    </xf>
    <xf numFmtId="167" fontId="1" fillId="0" borderId="3" xfId="0" applyNumberFormat="1" applyFont="1" applyBorder="1" applyProtection="1"/>
    <xf numFmtId="0" fontId="1" fillId="0" borderId="3" xfId="0" applyFont="1" applyBorder="1" applyProtection="1"/>
    <xf numFmtId="49" fontId="1" fillId="0" borderId="2" xfId="0" applyNumberFormat="1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right"/>
    </xf>
    <xf numFmtId="49" fontId="15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right" vertical="top" wrapText="1"/>
    </xf>
    <xf numFmtId="4" fontId="15" fillId="0" borderId="0" xfId="0" applyNumberFormat="1" applyFont="1" applyAlignment="1" applyProtection="1">
      <alignment vertical="top"/>
    </xf>
    <xf numFmtId="165" fontId="15" fillId="0" borderId="0" xfId="0" applyNumberFormat="1" applyFont="1" applyAlignment="1" applyProtection="1">
      <alignment vertical="top"/>
    </xf>
    <xf numFmtId="167" fontId="15" fillId="0" borderId="0" xfId="0" applyNumberFormat="1" applyFont="1" applyAlignment="1" applyProtection="1">
      <alignment vertical="top"/>
    </xf>
    <xf numFmtId="49" fontId="15" fillId="0" borderId="0" xfId="0" applyNumberFormat="1" applyFont="1" applyAlignment="1" applyProtection="1">
      <alignment horizontal="left" vertical="top" wrapText="1"/>
    </xf>
    <xf numFmtId="0" fontId="4" fillId="0" borderId="0" xfId="1" applyFont="1" applyProtection="1"/>
    <xf numFmtId="49" fontId="4" fillId="0" borderId="0" xfId="1" applyNumberFormat="1" applyFont="1" applyProtection="1"/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right" wrapText="1"/>
    </xf>
    <xf numFmtId="0" fontId="5" fillId="0" borderId="0" xfId="1" applyFont="1" applyProtection="1"/>
    <xf numFmtId="49" fontId="5" fillId="0" borderId="0" xfId="1" applyNumberFormat="1" applyFont="1" applyProtection="1"/>
    <xf numFmtId="169" fontId="7" fillId="0" borderId="0" xfId="0" applyNumberFormat="1" applyFont="1" applyAlignment="1" applyProtection="1">
      <alignment horizontal="right" wrapText="1"/>
    </xf>
    <xf numFmtId="4" fontId="7" fillId="0" borderId="0" xfId="0" applyNumberFormat="1" applyFont="1" applyAlignment="1" applyProtection="1">
      <alignment horizontal="right" wrapText="1"/>
    </xf>
    <xf numFmtId="167" fontId="7" fillId="0" borderId="0" xfId="0" applyNumberFormat="1" applyFont="1" applyAlignment="1" applyProtection="1">
      <alignment horizontal="right" wrapText="1"/>
    </xf>
    <xf numFmtId="166" fontId="7" fillId="0" borderId="0" xfId="0" applyNumberFormat="1" applyFont="1" applyAlignment="1" applyProtection="1">
      <alignment horizontal="right" wrapText="1"/>
    </xf>
    <xf numFmtId="0" fontId="6" fillId="0" borderId="4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165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vertical="top"/>
      <protection locked="0"/>
    </xf>
  </cellXfs>
  <cellStyles count="31">
    <cellStyle name="1 000 Sk" xfId="11" xr:uid="{00000000-0005-0000-0000-000000000000}"/>
    <cellStyle name="1 000,-  Sk" xfId="2" xr:uid="{00000000-0005-0000-0000-000001000000}"/>
    <cellStyle name="1 000,- Kč" xfId="7" xr:uid="{00000000-0005-0000-0000-000002000000}"/>
    <cellStyle name="1 000,- Sk" xfId="10" xr:uid="{00000000-0005-0000-0000-000003000000}"/>
    <cellStyle name="1000 Sk_fakturuj99" xfId="4" xr:uid="{00000000-0005-0000-0000-000004000000}"/>
    <cellStyle name="20 % – Zvýraznění1" xfId="8" xr:uid="{00000000-0005-0000-0000-000005000000}"/>
    <cellStyle name="20 % – Zvýraznění2" xfId="9" xr:uid="{00000000-0005-0000-0000-000006000000}"/>
    <cellStyle name="20 % – Zvýraznění3" xfId="3" xr:uid="{00000000-0005-0000-0000-000007000000}"/>
    <cellStyle name="20 % – Zvýraznění4" xfId="12" xr:uid="{00000000-0005-0000-0000-000008000000}"/>
    <cellStyle name="20 % – Zvýraznění5" xfId="13" xr:uid="{00000000-0005-0000-0000-000009000000}"/>
    <cellStyle name="20 % – Zvýraznění6" xfId="14" xr:uid="{00000000-0005-0000-0000-00000A000000}"/>
    <cellStyle name="40 % – Zvýraznění1" xfId="5" xr:uid="{00000000-0005-0000-0000-00000B000000}"/>
    <cellStyle name="40 % – Zvýraznění2" xfId="15" xr:uid="{00000000-0005-0000-0000-00000C000000}"/>
    <cellStyle name="40 % – Zvýraznění3" xfId="16" xr:uid="{00000000-0005-0000-0000-00000D000000}"/>
    <cellStyle name="40 % – Zvýraznění4" xfId="17" xr:uid="{00000000-0005-0000-0000-00000E000000}"/>
    <cellStyle name="40 % – Zvýraznění5" xfId="6" xr:uid="{00000000-0005-0000-0000-00000F000000}"/>
    <cellStyle name="40 % – Zvýraznění6" xfId="18" xr:uid="{00000000-0005-0000-0000-000010000000}"/>
    <cellStyle name="60 % – Zvýraznění1" xfId="19" xr:uid="{00000000-0005-0000-0000-000011000000}"/>
    <cellStyle name="60 % – Zvýraznění2" xfId="20" xr:uid="{00000000-0005-0000-0000-000012000000}"/>
    <cellStyle name="60 % – Zvýraznění3" xfId="21" xr:uid="{00000000-0005-0000-0000-000013000000}"/>
    <cellStyle name="60 % – Zvýraznění4" xfId="22" xr:uid="{00000000-0005-0000-0000-000014000000}"/>
    <cellStyle name="60 % – Zvýraznění5" xfId="23" xr:uid="{00000000-0005-0000-0000-000015000000}"/>
    <cellStyle name="60 % – Zvýraznění6" xfId="24" xr:uid="{00000000-0005-0000-0000-000016000000}"/>
    <cellStyle name="Celkem" xfId="25" xr:uid="{00000000-0005-0000-0000-000017000000}"/>
    <cellStyle name="data" xfId="26" xr:uid="{00000000-0005-0000-0000-000018000000}"/>
    <cellStyle name="Název" xfId="27" xr:uid="{00000000-0005-0000-0000-000019000000}"/>
    <cellStyle name="Normálna" xfId="0" builtinId="0"/>
    <cellStyle name="normálne_KLs" xfId="1" xr:uid="{00000000-0005-0000-0000-00001B000000}"/>
    <cellStyle name="TEXT" xfId="28" xr:uid="{00000000-0005-0000-0000-00001C000000}"/>
    <cellStyle name="Text upozornění" xfId="29" xr:uid="{00000000-0005-0000-0000-00001D000000}"/>
    <cellStyle name="TEXT1" xfId="30" xr:uid="{00000000-0005-0000-0000-00001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6"/>
  <sheetViews>
    <sheetView showGridLines="0" topLeftCell="A5" workbookViewId="0">
      <selection activeCell="AI33" sqref="AI33"/>
    </sheetView>
  </sheetViews>
  <sheetFormatPr defaultColWidth="9.140625" defaultRowHeight="12.75"/>
  <cols>
    <col min="1" max="1" width="6.7109375" style="9" customWidth="1"/>
    <col min="2" max="2" width="3.7109375" style="10" customWidth="1"/>
    <col min="3" max="3" width="13" style="11" customWidth="1"/>
    <col min="4" max="4" width="35.7109375" style="12" customWidth="1"/>
    <col min="5" max="5" width="10.7109375" style="13" customWidth="1"/>
    <col min="6" max="6" width="5.28515625" style="14" customWidth="1"/>
    <col min="7" max="7" width="8.7109375" style="15" customWidth="1"/>
    <col min="8" max="9" width="9.7109375" style="15" hidden="1" customWidth="1"/>
    <col min="10" max="10" width="9.7109375" style="15" customWidth="1"/>
    <col min="11" max="11" width="7.42578125" style="16" hidden="1" customWidth="1"/>
    <col min="12" max="12" width="8.28515625" style="16" hidden="1" customWidth="1"/>
    <col min="13" max="13" width="9.140625" style="13" hidden="1" customWidth="1"/>
    <col min="14" max="14" width="7" style="13" hidden="1" customWidth="1"/>
    <col min="15" max="15" width="3.5703125" style="14" customWidth="1"/>
    <col min="16" max="16" width="12.7109375" style="14" hidden="1" customWidth="1"/>
    <col min="17" max="19" width="13.28515625" style="13" hidden="1" customWidth="1"/>
    <col min="20" max="20" width="10.5703125" style="17" hidden="1" customWidth="1"/>
    <col min="21" max="21" width="10.28515625" style="17" hidden="1" customWidth="1"/>
    <col min="22" max="22" width="5.7109375" style="17" hidden="1" customWidth="1"/>
    <col min="23" max="23" width="9.140625" style="18" hidden="1" customWidth="1"/>
    <col min="24" max="25" width="5.7109375" style="14" hidden="1" customWidth="1"/>
    <col min="26" max="26" width="7.5703125" style="14" hidden="1" customWidth="1"/>
    <col min="27" max="27" width="24.85546875" style="14" hidden="1" customWidth="1"/>
    <col min="28" max="28" width="4.28515625" style="14" hidden="1" customWidth="1"/>
    <col min="29" max="29" width="8.28515625" style="14" hidden="1" customWidth="1"/>
    <col min="30" max="30" width="8.7109375" style="14" hidden="1" customWidth="1"/>
    <col min="31" max="34" width="9.140625" style="14" hidden="1" customWidth="1"/>
    <col min="35" max="35" width="9.140625" style="1"/>
    <col min="36" max="37" width="0" style="1" hidden="1" customWidth="1"/>
    <col min="38" max="16384" width="9.140625" style="1"/>
  </cols>
  <sheetData>
    <row r="1" spans="1:37" ht="24">
      <c r="A1" s="5" t="s">
        <v>65</v>
      </c>
      <c r="B1" s="1"/>
      <c r="C1" s="1"/>
      <c r="D1" s="1"/>
      <c r="E1" s="5" t="s">
        <v>66</v>
      </c>
      <c r="F1" s="56"/>
      <c r="G1" s="57"/>
      <c r="H1" s="56"/>
      <c r="I1" s="56"/>
      <c r="J1" s="57"/>
      <c r="K1" s="58"/>
      <c r="L1" s="56"/>
      <c r="M1" s="56"/>
      <c r="N1" s="56"/>
      <c r="O1" s="56"/>
      <c r="P1" s="1"/>
      <c r="Q1" s="4"/>
      <c r="R1" s="4"/>
      <c r="S1" s="4"/>
      <c r="T1" s="1"/>
      <c r="U1" s="1"/>
      <c r="V1" s="1"/>
      <c r="W1" s="1"/>
      <c r="X1" s="1"/>
      <c r="Y1" s="1"/>
      <c r="Z1" s="42" t="s">
        <v>1</v>
      </c>
      <c r="AA1" s="43" t="s">
        <v>2</v>
      </c>
      <c r="AB1" s="42" t="s">
        <v>3</v>
      </c>
      <c r="AC1" s="42" t="s">
        <v>4</v>
      </c>
      <c r="AD1" s="42" t="s">
        <v>5</v>
      </c>
      <c r="AE1" s="44" t="s">
        <v>6</v>
      </c>
      <c r="AF1" s="45" t="s">
        <v>7</v>
      </c>
      <c r="AG1" s="1"/>
      <c r="AH1" s="1"/>
    </row>
    <row r="2" spans="1:37">
      <c r="A2" s="5" t="s">
        <v>67</v>
      </c>
      <c r="B2" s="1"/>
      <c r="C2" s="1"/>
      <c r="D2" s="1"/>
      <c r="E2" s="5" t="s">
        <v>68</v>
      </c>
      <c r="F2" s="56"/>
      <c r="G2" s="57"/>
      <c r="H2" s="59"/>
      <c r="I2" s="56"/>
      <c r="J2" s="57"/>
      <c r="K2" s="58"/>
      <c r="L2" s="56"/>
      <c r="M2" s="56"/>
      <c r="N2" s="56"/>
      <c r="O2" s="56"/>
      <c r="P2" s="1"/>
      <c r="Q2" s="4"/>
      <c r="R2" s="4"/>
      <c r="S2" s="4"/>
      <c r="T2" s="1"/>
      <c r="U2" s="1"/>
      <c r="V2" s="1"/>
      <c r="W2" s="1"/>
      <c r="X2" s="1"/>
      <c r="Y2" s="1"/>
      <c r="Z2" s="42" t="s">
        <v>8</v>
      </c>
      <c r="AA2" s="46" t="s">
        <v>9</v>
      </c>
      <c r="AB2" s="46" t="s">
        <v>10</v>
      </c>
      <c r="AC2" s="46"/>
      <c r="AD2" s="47"/>
      <c r="AE2" s="44">
        <v>1</v>
      </c>
      <c r="AF2" s="48">
        <v>123.5</v>
      </c>
      <c r="AG2" s="1"/>
      <c r="AH2" s="1"/>
    </row>
    <row r="3" spans="1:37">
      <c r="A3" s="5" t="s">
        <v>11</v>
      </c>
      <c r="B3" s="56"/>
      <c r="C3" s="56"/>
      <c r="D3" s="56"/>
      <c r="E3" s="5" t="s">
        <v>235</v>
      </c>
      <c r="F3" s="56"/>
      <c r="G3" s="57"/>
      <c r="H3" s="56"/>
      <c r="I3" s="56"/>
      <c r="J3" s="57"/>
      <c r="K3" s="58"/>
      <c r="L3" s="56"/>
      <c r="M3" s="56"/>
      <c r="N3" s="56"/>
      <c r="O3" s="56"/>
      <c r="P3" s="1"/>
      <c r="Q3" s="4"/>
      <c r="R3" s="4"/>
      <c r="S3" s="4"/>
      <c r="T3" s="1"/>
      <c r="U3" s="1"/>
      <c r="V3" s="1"/>
      <c r="W3" s="1"/>
      <c r="X3" s="1"/>
      <c r="Y3" s="1"/>
      <c r="Z3" s="42" t="s">
        <v>12</v>
      </c>
      <c r="AA3" s="46" t="s">
        <v>13</v>
      </c>
      <c r="AB3" s="46" t="s">
        <v>10</v>
      </c>
      <c r="AC3" s="46" t="s">
        <v>14</v>
      </c>
      <c r="AD3" s="47" t="s">
        <v>15</v>
      </c>
      <c r="AE3" s="44">
        <v>2</v>
      </c>
      <c r="AF3" s="49">
        <v>123.46</v>
      </c>
      <c r="AG3" s="1"/>
      <c r="AH3" s="1"/>
    </row>
    <row r="4" spans="1:37">
      <c r="A4" s="1"/>
      <c r="B4" s="56"/>
      <c r="C4" s="56"/>
      <c r="D4" s="56"/>
      <c r="E4" s="1"/>
      <c r="F4" s="56"/>
      <c r="G4" s="56"/>
      <c r="H4" s="56"/>
      <c r="I4" s="56"/>
      <c r="J4" s="56"/>
      <c r="K4" s="56"/>
      <c r="L4" s="56"/>
      <c r="M4" s="56"/>
      <c r="N4" s="56"/>
      <c r="O4" s="56"/>
      <c r="P4" s="1"/>
      <c r="Q4" s="4"/>
      <c r="R4" s="4"/>
      <c r="S4" s="4"/>
      <c r="T4" s="1"/>
      <c r="U4" s="1"/>
      <c r="V4" s="1"/>
      <c r="W4" s="1"/>
      <c r="X4" s="1"/>
      <c r="Y4" s="1"/>
      <c r="Z4" s="42" t="s">
        <v>16</v>
      </c>
      <c r="AA4" s="46" t="s">
        <v>17</v>
      </c>
      <c r="AB4" s="46" t="s">
        <v>10</v>
      </c>
      <c r="AC4" s="46"/>
      <c r="AD4" s="47"/>
      <c r="AE4" s="44">
        <v>3</v>
      </c>
      <c r="AF4" s="50">
        <v>123.45699999999999</v>
      </c>
      <c r="AG4" s="1"/>
      <c r="AH4" s="1"/>
    </row>
    <row r="5" spans="1:37">
      <c r="A5" s="5" t="s">
        <v>69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4"/>
      <c r="R5" s="4"/>
      <c r="S5" s="4"/>
      <c r="T5" s="1"/>
      <c r="U5" s="1"/>
      <c r="V5" s="1"/>
      <c r="W5" s="1"/>
      <c r="X5" s="1"/>
      <c r="Y5" s="1"/>
      <c r="Z5" s="42" t="s">
        <v>18</v>
      </c>
      <c r="AA5" s="46" t="s">
        <v>13</v>
      </c>
      <c r="AB5" s="46" t="s">
        <v>10</v>
      </c>
      <c r="AC5" s="46" t="s">
        <v>14</v>
      </c>
      <c r="AD5" s="47" t="s">
        <v>15</v>
      </c>
      <c r="AE5" s="44">
        <v>4</v>
      </c>
      <c r="AF5" s="51">
        <v>123.4567</v>
      </c>
      <c r="AG5" s="1"/>
      <c r="AH5" s="1"/>
    </row>
    <row r="6" spans="1:37">
      <c r="A6" s="5" t="s">
        <v>70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4"/>
      <c r="R6" s="4"/>
      <c r="S6" s="4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44" t="s">
        <v>19</v>
      </c>
      <c r="AF6" s="49">
        <v>123.46</v>
      </c>
      <c r="AG6" s="1"/>
      <c r="AH6" s="1"/>
    </row>
    <row r="7" spans="1:37">
      <c r="A7" s="5" t="s">
        <v>71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4"/>
      <c r="R7" s="4"/>
      <c r="S7" s="4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7" ht="13.5">
      <c r="A8" s="1" t="s">
        <v>72</v>
      </c>
      <c r="B8" s="19"/>
      <c r="C8" s="20"/>
      <c r="D8" s="6" t="str">
        <f>CONCATENATE(AA2," ",AB2," ",AC2," ",AD2)</f>
        <v xml:space="preserve">Prehľad rozpočtových nákladov v EUR  </v>
      </c>
      <c r="E8" s="4"/>
      <c r="F8" s="1"/>
      <c r="G8" s="2"/>
      <c r="H8" s="2"/>
      <c r="I8" s="2"/>
      <c r="J8" s="2"/>
      <c r="K8" s="3"/>
      <c r="L8" s="3"/>
      <c r="M8" s="4"/>
      <c r="N8" s="4"/>
      <c r="O8" s="1"/>
      <c r="P8" s="1"/>
      <c r="Q8" s="4"/>
      <c r="R8" s="4"/>
      <c r="S8" s="4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7">
      <c r="A9" s="7" t="s">
        <v>20</v>
      </c>
      <c r="B9" s="7" t="s">
        <v>21</v>
      </c>
      <c r="C9" s="7" t="s">
        <v>22</v>
      </c>
      <c r="D9" s="7" t="s">
        <v>23</v>
      </c>
      <c r="E9" s="7" t="s">
        <v>24</v>
      </c>
      <c r="F9" s="7" t="s">
        <v>25</v>
      </c>
      <c r="G9" s="7" t="s">
        <v>26</v>
      </c>
      <c r="H9" s="7" t="s">
        <v>27</v>
      </c>
      <c r="I9" s="7" t="s">
        <v>28</v>
      </c>
      <c r="J9" s="7" t="s">
        <v>29</v>
      </c>
      <c r="K9" s="22" t="s">
        <v>30</v>
      </c>
      <c r="L9" s="23"/>
      <c r="M9" s="24" t="s">
        <v>31</v>
      </c>
      <c r="N9" s="23"/>
      <c r="O9" s="7" t="s">
        <v>0</v>
      </c>
      <c r="P9" s="25" t="s">
        <v>32</v>
      </c>
      <c r="Q9" s="28" t="s">
        <v>24</v>
      </c>
      <c r="R9" s="28" t="s">
        <v>24</v>
      </c>
      <c r="S9" s="25" t="s">
        <v>24</v>
      </c>
      <c r="T9" s="52" t="s">
        <v>33</v>
      </c>
      <c r="U9" s="53" t="s">
        <v>34</v>
      </c>
      <c r="V9" s="7" t="s">
        <v>35</v>
      </c>
      <c r="W9" s="7" t="s">
        <v>36</v>
      </c>
      <c r="X9" s="7" t="s">
        <v>37</v>
      </c>
      <c r="Y9" s="7" t="s">
        <v>38</v>
      </c>
      <c r="Z9" s="32" t="s">
        <v>39</v>
      </c>
      <c r="AA9" s="32" t="s">
        <v>40</v>
      </c>
      <c r="AB9" s="7" t="s">
        <v>35</v>
      </c>
      <c r="AC9" s="7" t="s">
        <v>41</v>
      </c>
      <c r="AD9" s="7" t="s">
        <v>42</v>
      </c>
      <c r="AE9" s="33" t="s">
        <v>43</v>
      </c>
      <c r="AF9" s="33" t="s">
        <v>44</v>
      </c>
      <c r="AG9" s="33" t="s">
        <v>24</v>
      </c>
      <c r="AH9" s="33" t="s">
        <v>45</v>
      </c>
      <c r="AJ9" s="1" t="s">
        <v>73</v>
      </c>
      <c r="AK9" s="1" t="s">
        <v>75</v>
      </c>
    </row>
    <row r="10" spans="1:37">
      <c r="A10" s="8" t="s">
        <v>46</v>
      </c>
      <c r="B10" s="8" t="s">
        <v>47</v>
      </c>
      <c r="C10" s="21"/>
      <c r="D10" s="8" t="s">
        <v>48</v>
      </c>
      <c r="E10" s="8" t="s">
        <v>49</v>
      </c>
      <c r="F10" s="8" t="s">
        <v>50</v>
      </c>
      <c r="G10" s="8" t="s">
        <v>51</v>
      </c>
      <c r="H10" s="8" t="s">
        <v>52</v>
      </c>
      <c r="I10" s="8" t="s">
        <v>53</v>
      </c>
      <c r="J10" s="8"/>
      <c r="K10" s="8" t="s">
        <v>26</v>
      </c>
      <c r="L10" s="8" t="s">
        <v>29</v>
      </c>
      <c r="M10" s="26" t="s">
        <v>26</v>
      </c>
      <c r="N10" s="8" t="s">
        <v>29</v>
      </c>
      <c r="O10" s="8" t="s">
        <v>54</v>
      </c>
      <c r="P10" s="27"/>
      <c r="Q10" s="29" t="s">
        <v>55</v>
      </c>
      <c r="R10" s="29" t="s">
        <v>56</v>
      </c>
      <c r="S10" s="27" t="s">
        <v>57</v>
      </c>
      <c r="T10" s="54" t="s">
        <v>58</v>
      </c>
      <c r="U10" s="55" t="s">
        <v>59</v>
      </c>
      <c r="V10" s="8" t="s">
        <v>60</v>
      </c>
      <c r="W10" s="30"/>
      <c r="X10" s="31"/>
      <c r="Y10" s="31"/>
      <c r="Z10" s="34" t="s">
        <v>61</v>
      </c>
      <c r="AA10" s="34" t="s">
        <v>46</v>
      </c>
      <c r="AB10" s="8" t="s">
        <v>62</v>
      </c>
      <c r="AC10" s="31"/>
      <c r="AD10" s="31"/>
      <c r="AE10" s="35"/>
      <c r="AF10" s="35"/>
      <c r="AG10" s="35"/>
      <c r="AH10" s="35"/>
      <c r="AJ10" s="1" t="s">
        <v>74</v>
      </c>
      <c r="AK10" s="1" t="s">
        <v>76</v>
      </c>
    </row>
    <row r="12" spans="1:37">
      <c r="B12" s="36" t="s">
        <v>77</v>
      </c>
      <c r="G12" s="60"/>
    </row>
    <row r="13" spans="1:37">
      <c r="B13" s="11" t="s">
        <v>78</v>
      </c>
      <c r="G13" s="60"/>
    </row>
    <row r="14" spans="1:37">
      <c r="A14" s="9">
        <v>1</v>
      </c>
      <c r="B14" s="10" t="s">
        <v>79</v>
      </c>
      <c r="C14" s="11" t="s">
        <v>80</v>
      </c>
      <c r="D14" s="12" t="s">
        <v>81</v>
      </c>
      <c r="E14" s="13">
        <v>55</v>
      </c>
      <c r="F14" s="14" t="s">
        <v>82</v>
      </c>
      <c r="G14" s="60"/>
      <c r="H14" s="15">
        <f>ROUND(E14*G14,2)</f>
        <v>0</v>
      </c>
      <c r="J14" s="15">
        <f>ROUND(E14*G14,2)</f>
        <v>0</v>
      </c>
      <c r="K14" s="16">
        <v>2.8E-3</v>
      </c>
      <c r="L14" s="16">
        <f>E14*K14</f>
        <v>0.154</v>
      </c>
      <c r="N14" s="13">
        <f>E14*M14</f>
        <v>0</v>
      </c>
      <c r="P14" s="14" t="s">
        <v>83</v>
      </c>
      <c r="V14" s="17" t="s">
        <v>64</v>
      </c>
      <c r="X14" s="11" t="s">
        <v>80</v>
      </c>
      <c r="Y14" s="11" t="s">
        <v>80</v>
      </c>
      <c r="Z14" s="14" t="s">
        <v>84</v>
      </c>
      <c r="AJ14" s="1" t="s">
        <v>85</v>
      </c>
      <c r="AK14" s="1" t="s">
        <v>86</v>
      </c>
    </row>
    <row r="15" spans="1:37" ht="25.5">
      <c r="A15" s="9">
        <v>2</v>
      </c>
      <c r="B15" s="10" t="s">
        <v>79</v>
      </c>
      <c r="C15" s="11" t="s">
        <v>87</v>
      </c>
      <c r="D15" s="12" t="s">
        <v>88</v>
      </c>
      <c r="E15" s="13">
        <v>24.4</v>
      </c>
      <c r="F15" s="14" t="s">
        <v>89</v>
      </c>
      <c r="G15" s="60"/>
      <c r="H15" s="15">
        <f>ROUND(E15*G15,2)</f>
        <v>0</v>
      </c>
      <c r="J15" s="15">
        <f>ROUND(E15*G15,2)</f>
        <v>0</v>
      </c>
      <c r="K15" s="16">
        <v>5.2850000000000001E-2</v>
      </c>
      <c r="L15" s="16">
        <f>E15*K15</f>
        <v>1.2895399999999999</v>
      </c>
      <c r="N15" s="13">
        <f>E15*M15</f>
        <v>0</v>
      </c>
      <c r="P15" s="14" t="s">
        <v>83</v>
      </c>
      <c r="V15" s="17" t="s">
        <v>64</v>
      </c>
      <c r="X15" s="11" t="s">
        <v>90</v>
      </c>
      <c r="Y15" s="11" t="s">
        <v>87</v>
      </c>
      <c r="Z15" s="14" t="s">
        <v>84</v>
      </c>
      <c r="AJ15" s="1" t="s">
        <v>85</v>
      </c>
      <c r="AK15" s="1" t="s">
        <v>86</v>
      </c>
    </row>
    <row r="16" spans="1:37" ht="25.5">
      <c r="A16" s="9">
        <v>3</v>
      </c>
      <c r="B16" s="10" t="s">
        <v>91</v>
      </c>
      <c r="C16" s="11" t="s">
        <v>92</v>
      </c>
      <c r="D16" s="12" t="s">
        <v>93</v>
      </c>
      <c r="E16" s="13">
        <v>20.399999999999999</v>
      </c>
      <c r="F16" s="14" t="s">
        <v>82</v>
      </c>
      <c r="G16" s="60"/>
      <c r="H16" s="15">
        <f>ROUND(E16*G16,2)</f>
        <v>0</v>
      </c>
      <c r="J16" s="15">
        <f>ROUND(E16*G16,2)</f>
        <v>0</v>
      </c>
      <c r="K16" s="16">
        <v>8.8400000000000006E-3</v>
      </c>
      <c r="L16" s="16">
        <f>E16*K16</f>
        <v>0.180336</v>
      </c>
      <c r="N16" s="13">
        <f>E16*M16</f>
        <v>0</v>
      </c>
      <c r="P16" s="14" t="s">
        <v>83</v>
      </c>
      <c r="V16" s="17" t="s">
        <v>64</v>
      </c>
      <c r="X16" s="11" t="s">
        <v>94</v>
      </c>
      <c r="Y16" s="11" t="s">
        <v>92</v>
      </c>
      <c r="Z16" s="14" t="s">
        <v>95</v>
      </c>
      <c r="AJ16" s="1" t="s">
        <v>85</v>
      </c>
      <c r="AK16" s="1" t="s">
        <v>86</v>
      </c>
    </row>
    <row r="17" spans="1:37">
      <c r="A17" s="9">
        <v>4</v>
      </c>
      <c r="B17" s="10" t="s">
        <v>96</v>
      </c>
      <c r="C17" s="11" t="s">
        <v>97</v>
      </c>
      <c r="D17" s="12" t="s">
        <v>98</v>
      </c>
      <c r="E17" s="13">
        <v>10.199999999999999</v>
      </c>
      <c r="F17" s="14" t="s">
        <v>82</v>
      </c>
      <c r="G17" s="60"/>
      <c r="I17" s="15">
        <f>ROUND(E17*G17,2)</f>
        <v>0</v>
      </c>
      <c r="J17" s="15">
        <f>ROUND(E17*G17,2)</f>
        <v>0</v>
      </c>
      <c r="L17" s="16">
        <f>E17*K17</f>
        <v>0</v>
      </c>
      <c r="N17" s="13">
        <f>E17*M17</f>
        <v>0</v>
      </c>
      <c r="P17" s="14" t="s">
        <v>83</v>
      </c>
      <c r="V17" s="17" t="s">
        <v>63</v>
      </c>
      <c r="X17" s="11" t="s">
        <v>97</v>
      </c>
      <c r="Y17" s="11" t="s">
        <v>97</v>
      </c>
      <c r="Z17" s="14" t="s">
        <v>99</v>
      </c>
      <c r="AA17" s="11" t="s">
        <v>83</v>
      </c>
      <c r="AJ17" s="1" t="s">
        <v>100</v>
      </c>
      <c r="AK17" s="1" t="s">
        <v>86</v>
      </c>
    </row>
    <row r="18" spans="1:37">
      <c r="A18" s="9">
        <v>5</v>
      </c>
      <c r="B18" s="10" t="s">
        <v>96</v>
      </c>
      <c r="C18" s="11" t="s">
        <v>101</v>
      </c>
      <c r="D18" s="12" t="s">
        <v>102</v>
      </c>
      <c r="E18" s="13">
        <v>10.199999999999999</v>
      </c>
      <c r="F18" s="14" t="s">
        <v>82</v>
      </c>
      <c r="G18" s="60"/>
      <c r="I18" s="15">
        <f>ROUND(E18*G18,2)</f>
        <v>0</v>
      </c>
      <c r="J18" s="15">
        <f>ROUND(E18*G18,2)</f>
        <v>0</v>
      </c>
      <c r="L18" s="16">
        <f>E18*K18</f>
        <v>0</v>
      </c>
      <c r="N18" s="13">
        <f>E18*M18</f>
        <v>0</v>
      </c>
      <c r="P18" s="14" t="s">
        <v>83</v>
      </c>
      <c r="V18" s="17" t="s">
        <v>63</v>
      </c>
      <c r="X18" s="11" t="s">
        <v>101</v>
      </c>
      <c r="Y18" s="11" t="s">
        <v>101</v>
      </c>
      <c r="Z18" s="14" t="s">
        <v>99</v>
      </c>
      <c r="AA18" s="11" t="s">
        <v>83</v>
      </c>
      <c r="AJ18" s="1" t="s">
        <v>100</v>
      </c>
      <c r="AK18" s="1" t="s">
        <v>86</v>
      </c>
    </row>
    <row r="19" spans="1:37">
      <c r="D19" s="37" t="s">
        <v>103</v>
      </c>
      <c r="E19" s="38">
        <f>J19</f>
        <v>0</v>
      </c>
      <c r="G19" s="60"/>
      <c r="H19" s="38">
        <f>SUM(H12:H18)</f>
        <v>0</v>
      </c>
      <c r="I19" s="38">
        <f>SUM(I12:I18)</f>
        <v>0</v>
      </c>
      <c r="J19" s="38">
        <f>SUM(J12:J18)</f>
        <v>0</v>
      </c>
      <c r="L19" s="39">
        <f>SUM(L12:L18)</f>
        <v>1.6238759999999999</v>
      </c>
      <c r="N19" s="40">
        <f>SUM(N12:N18)</f>
        <v>0</v>
      </c>
      <c r="W19" s="18">
        <f>SUM(W12:W18)</f>
        <v>0</v>
      </c>
    </row>
    <row r="20" spans="1:37">
      <c r="G20" s="60"/>
    </row>
    <row r="21" spans="1:37">
      <c r="B21" s="11" t="s">
        <v>104</v>
      </c>
      <c r="G21" s="60"/>
    </row>
    <row r="22" spans="1:37">
      <c r="A22" s="9">
        <v>6</v>
      </c>
      <c r="B22" s="10" t="s">
        <v>105</v>
      </c>
      <c r="C22" s="11" t="s">
        <v>106</v>
      </c>
      <c r="D22" s="12" t="s">
        <v>107</v>
      </c>
      <c r="E22" s="13">
        <v>133.19999999999999</v>
      </c>
      <c r="F22" s="14" t="s">
        <v>89</v>
      </c>
      <c r="G22" s="60"/>
      <c r="H22" s="15">
        <f t="shared" ref="H22:H33" si="0">ROUND(E22*G22,2)</f>
        <v>0</v>
      </c>
      <c r="J22" s="15">
        <f t="shared" ref="J22:J33" si="1">ROUND(E22*G22,2)</f>
        <v>0</v>
      </c>
      <c r="K22" s="16">
        <v>1.66E-3</v>
      </c>
      <c r="L22" s="16">
        <f t="shared" ref="L22:L33" si="2">E22*K22</f>
        <v>0.22111199999999998</v>
      </c>
      <c r="N22" s="13">
        <f t="shared" ref="N22:N33" si="3">E22*M22</f>
        <v>0</v>
      </c>
      <c r="P22" s="14" t="s">
        <v>83</v>
      </c>
      <c r="V22" s="17" t="s">
        <v>64</v>
      </c>
      <c r="X22" s="11" t="s">
        <v>108</v>
      </c>
      <c r="Y22" s="11" t="s">
        <v>106</v>
      </c>
      <c r="Z22" s="14" t="s">
        <v>109</v>
      </c>
      <c r="AJ22" s="1" t="s">
        <v>85</v>
      </c>
      <c r="AK22" s="1" t="s">
        <v>86</v>
      </c>
    </row>
    <row r="23" spans="1:37">
      <c r="A23" s="9">
        <v>7</v>
      </c>
      <c r="B23" s="10" t="s">
        <v>110</v>
      </c>
      <c r="C23" s="11" t="s">
        <v>111</v>
      </c>
      <c r="D23" s="12" t="s">
        <v>112</v>
      </c>
      <c r="E23" s="13">
        <v>11</v>
      </c>
      <c r="F23" s="14" t="s">
        <v>113</v>
      </c>
      <c r="G23" s="60"/>
      <c r="H23" s="15">
        <f t="shared" si="0"/>
        <v>0</v>
      </c>
      <c r="J23" s="15">
        <f t="shared" si="1"/>
        <v>0</v>
      </c>
      <c r="L23" s="16">
        <f t="shared" si="2"/>
        <v>0</v>
      </c>
      <c r="N23" s="13">
        <f t="shared" si="3"/>
        <v>0</v>
      </c>
      <c r="P23" s="14" t="s">
        <v>83</v>
      </c>
      <c r="V23" s="17" t="s">
        <v>64</v>
      </c>
      <c r="X23" s="11" t="s">
        <v>114</v>
      </c>
      <c r="Y23" s="11" t="s">
        <v>111</v>
      </c>
      <c r="Z23" s="14" t="s">
        <v>115</v>
      </c>
      <c r="AJ23" s="1" t="s">
        <v>85</v>
      </c>
      <c r="AK23" s="1" t="s">
        <v>86</v>
      </c>
    </row>
    <row r="24" spans="1:37">
      <c r="A24" s="9">
        <v>8</v>
      </c>
      <c r="B24" s="10" t="s">
        <v>110</v>
      </c>
      <c r="C24" s="11" t="s">
        <v>116</v>
      </c>
      <c r="D24" s="12" t="s">
        <v>117</v>
      </c>
      <c r="E24" s="13">
        <v>4</v>
      </c>
      <c r="F24" s="14" t="s">
        <v>113</v>
      </c>
      <c r="G24" s="60"/>
      <c r="H24" s="15">
        <f t="shared" si="0"/>
        <v>0</v>
      </c>
      <c r="J24" s="15">
        <f t="shared" si="1"/>
        <v>0</v>
      </c>
      <c r="L24" s="16">
        <f t="shared" si="2"/>
        <v>0</v>
      </c>
      <c r="N24" s="13">
        <f t="shared" si="3"/>
        <v>0</v>
      </c>
      <c r="P24" s="14" t="s">
        <v>83</v>
      </c>
      <c r="V24" s="17" t="s">
        <v>64</v>
      </c>
      <c r="X24" s="11" t="s">
        <v>118</v>
      </c>
      <c r="Y24" s="11" t="s">
        <v>116</v>
      </c>
      <c r="Z24" s="14" t="s">
        <v>115</v>
      </c>
      <c r="AJ24" s="1" t="s">
        <v>85</v>
      </c>
      <c r="AK24" s="1" t="s">
        <v>86</v>
      </c>
    </row>
    <row r="25" spans="1:37">
      <c r="A25" s="9">
        <v>9</v>
      </c>
      <c r="B25" s="10" t="s">
        <v>110</v>
      </c>
      <c r="C25" s="11" t="s">
        <v>119</v>
      </c>
      <c r="D25" s="12" t="s">
        <v>120</v>
      </c>
      <c r="E25" s="13">
        <v>12.23</v>
      </c>
      <c r="F25" s="14" t="s">
        <v>89</v>
      </c>
      <c r="G25" s="60"/>
      <c r="H25" s="15">
        <f t="shared" si="0"/>
        <v>0</v>
      </c>
      <c r="J25" s="15">
        <f t="shared" si="1"/>
        <v>0</v>
      </c>
      <c r="K25" s="16">
        <v>2.2499999999999998E-3</v>
      </c>
      <c r="L25" s="16">
        <f t="shared" si="2"/>
        <v>2.75175E-2</v>
      </c>
      <c r="M25" s="13">
        <v>7.4999999999999997E-2</v>
      </c>
      <c r="N25" s="13">
        <f t="shared" si="3"/>
        <v>0.91725000000000001</v>
      </c>
      <c r="P25" s="14" t="s">
        <v>83</v>
      </c>
      <c r="V25" s="17" t="s">
        <v>64</v>
      </c>
      <c r="X25" s="11" t="s">
        <v>121</v>
      </c>
      <c r="Y25" s="11" t="s">
        <v>119</v>
      </c>
      <c r="Z25" s="14" t="s">
        <v>115</v>
      </c>
      <c r="AJ25" s="1" t="s">
        <v>85</v>
      </c>
      <c r="AK25" s="1" t="s">
        <v>86</v>
      </c>
    </row>
    <row r="26" spans="1:37">
      <c r="A26" s="9">
        <v>10</v>
      </c>
      <c r="B26" s="10" t="s">
        <v>110</v>
      </c>
      <c r="C26" s="11" t="s">
        <v>122</v>
      </c>
      <c r="D26" s="12" t="s">
        <v>123</v>
      </c>
      <c r="E26" s="13">
        <v>6.09</v>
      </c>
      <c r="F26" s="14" t="s">
        <v>89</v>
      </c>
      <c r="G26" s="60"/>
      <c r="H26" s="15">
        <f t="shared" si="0"/>
        <v>0</v>
      </c>
      <c r="J26" s="15">
        <f t="shared" si="1"/>
        <v>0</v>
      </c>
      <c r="K26" s="16">
        <v>1.1999999999999999E-3</v>
      </c>
      <c r="L26" s="16">
        <f t="shared" si="2"/>
        <v>7.3079999999999994E-3</v>
      </c>
      <c r="M26" s="13">
        <v>8.7999999999999995E-2</v>
      </c>
      <c r="N26" s="13">
        <f t="shared" si="3"/>
        <v>0.53591999999999995</v>
      </c>
      <c r="P26" s="14" t="s">
        <v>83</v>
      </c>
      <c r="V26" s="17" t="s">
        <v>64</v>
      </c>
      <c r="X26" s="11" t="s">
        <v>124</v>
      </c>
      <c r="Y26" s="11" t="s">
        <v>122</v>
      </c>
      <c r="Z26" s="14" t="s">
        <v>115</v>
      </c>
      <c r="AJ26" s="1" t="s">
        <v>85</v>
      </c>
      <c r="AK26" s="1" t="s">
        <v>86</v>
      </c>
    </row>
    <row r="27" spans="1:37">
      <c r="A27" s="9">
        <v>11</v>
      </c>
      <c r="B27" s="10" t="s">
        <v>110</v>
      </c>
      <c r="C27" s="11" t="s">
        <v>125</v>
      </c>
      <c r="D27" s="12" t="s">
        <v>126</v>
      </c>
      <c r="E27" s="13">
        <v>4.9370000000000003</v>
      </c>
      <c r="F27" s="14" t="s">
        <v>127</v>
      </c>
      <c r="G27" s="60"/>
      <c r="H27" s="15">
        <f t="shared" si="0"/>
        <v>0</v>
      </c>
      <c r="J27" s="15">
        <f t="shared" si="1"/>
        <v>0</v>
      </c>
      <c r="L27" s="16">
        <f t="shared" si="2"/>
        <v>0</v>
      </c>
      <c r="N27" s="13">
        <f t="shared" si="3"/>
        <v>0</v>
      </c>
      <c r="P27" s="14" t="s">
        <v>83</v>
      </c>
      <c r="V27" s="17" t="s">
        <v>64</v>
      </c>
      <c r="X27" s="11" t="s">
        <v>128</v>
      </c>
      <c r="Y27" s="11" t="s">
        <v>125</v>
      </c>
      <c r="Z27" s="14" t="s">
        <v>115</v>
      </c>
      <c r="AJ27" s="1" t="s">
        <v>85</v>
      </c>
      <c r="AK27" s="1" t="s">
        <v>86</v>
      </c>
    </row>
    <row r="28" spans="1:37" ht="25.5">
      <c r="A28" s="9">
        <v>12</v>
      </c>
      <c r="B28" s="10" t="s">
        <v>110</v>
      </c>
      <c r="C28" s="11" t="s">
        <v>129</v>
      </c>
      <c r="D28" s="12" t="s">
        <v>130</v>
      </c>
      <c r="E28" s="13">
        <v>98.74</v>
      </c>
      <c r="F28" s="14" t="s">
        <v>127</v>
      </c>
      <c r="G28" s="60"/>
      <c r="H28" s="15">
        <f t="shared" si="0"/>
        <v>0</v>
      </c>
      <c r="J28" s="15">
        <f t="shared" si="1"/>
        <v>0</v>
      </c>
      <c r="L28" s="16">
        <f t="shared" si="2"/>
        <v>0</v>
      </c>
      <c r="N28" s="13">
        <f t="shared" si="3"/>
        <v>0</v>
      </c>
      <c r="P28" s="14" t="s">
        <v>83</v>
      </c>
      <c r="V28" s="17" t="s">
        <v>64</v>
      </c>
      <c r="X28" s="11" t="s">
        <v>131</v>
      </c>
      <c r="Y28" s="11" t="s">
        <v>129</v>
      </c>
      <c r="Z28" s="14" t="s">
        <v>115</v>
      </c>
      <c r="AJ28" s="1" t="s">
        <v>85</v>
      </c>
      <c r="AK28" s="1" t="s">
        <v>86</v>
      </c>
    </row>
    <row r="29" spans="1:37" ht="25.5">
      <c r="A29" s="9">
        <v>13</v>
      </c>
      <c r="B29" s="10" t="s">
        <v>110</v>
      </c>
      <c r="C29" s="11" t="s">
        <v>132</v>
      </c>
      <c r="D29" s="12" t="s">
        <v>133</v>
      </c>
      <c r="E29" s="13">
        <v>4.9370000000000003</v>
      </c>
      <c r="F29" s="14" t="s">
        <v>127</v>
      </c>
      <c r="G29" s="60"/>
      <c r="H29" s="15">
        <f t="shared" si="0"/>
        <v>0</v>
      </c>
      <c r="J29" s="15">
        <f t="shared" si="1"/>
        <v>0</v>
      </c>
      <c r="L29" s="16">
        <f t="shared" si="2"/>
        <v>0</v>
      </c>
      <c r="N29" s="13">
        <f t="shared" si="3"/>
        <v>0</v>
      </c>
      <c r="P29" s="14" t="s">
        <v>83</v>
      </c>
      <c r="V29" s="17" t="s">
        <v>64</v>
      </c>
      <c r="X29" s="11" t="s">
        <v>134</v>
      </c>
      <c r="Y29" s="11" t="s">
        <v>132</v>
      </c>
      <c r="Z29" s="14" t="s">
        <v>115</v>
      </c>
      <c r="AJ29" s="1" t="s">
        <v>85</v>
      </c>
      <c r="AK29" s="1" t="s">
        <v>86</v>
      </c>
    </row>
    <row r="30" spans="1:37" ht="25.5">
      <c r="A30" s="9">
        <v>14</v>
      </c>
      <c r="B30" s="10" t="s">
        <v>110</v>
      </c>
      <c r="C30" s="11" t="s">
        <v>135</v>
      </c>
      <c r="D30" s="12" t="s">
        <v>136</v>
      </c>
      <c r="E30" s="13">
        <v>4.9370000000000003</v>
      </c>
      <c r="F30" s="14" t="s">
        <v>127</v>
      </c>
      <c r="G30" s="60"/>
      <c r="H30" s="15">
        <f t="shared" si="0"/>
        <v>0</v>
      </c>
      <c r="J30" s="15">
        <f t="shared" si="1"/>
        <v>0</v>
      </c>
      <c r="L30" s="16">
        <f t="shared" si="2"/>
        <v>0</v>
      </c>
      <c r="N30" s="13">
        <f t="shared" si="3"/>
        <v>0</v>
      </c>
      <c r="P30" s="14" t="s">
        <v>83</v>
      </c>
      <c r="V30" s="17" t="s">
        <v>64</v>
      </c>
      <c r="X30" s="11" t="s">
        <v>137</v>
      </c>
      <c r="Y30" s="11" t="s">
        <v>135</v>
      </c>
      <c r="Z30" s="14" t="s">
        <v>115</v>
      </c>
      <c r="AJ30" s="1" t="s">
        <v>85</v>
      </c>
      <c r="AK30" s="1" t="s">
        <v>86</v>
      </c>
    </row>
    <row r="31" spans="1:37">
      <c r="A31" s="9">
        <v>15</v>
      </c>
      <c r="B31" s="10" t="s">
        <v>138</v>
      </c>
      <c r="C31" s="11" t="s">
        <v>139</v>
      </c>
      <c r="D31" s="12" t="s">
        <v>140</v>
      </c>
      <c r="E31" s="13">
        <v>4.9370000000000003</v>
      </c>
      <c r="F31" s="14" t="s">
        <v>127</v>
      </c>
      <c r="G31" s="60"/>
      <c r="H31" s="15">
        <f t="shared" si="0"/>
        <v>0</v>
      </c>
      <c r="J31" s="15">
        <f t="shared" si="1"/>
        <v>0</v>
      </c>
      <c r="L31" s="16">
        <f t="shared" si="2"/>
        <v>0</v>
      </c>
      <c r="N31" s="13">
        <f t="shared" si="3"/>
        <v>0</v>
      </c>
      <c r="P31" s="14" t="s">
        <v>83</v>
      </c>
      <c r="V31" s="17" t="s">
        <v>64</v>
      </c>
      <c r="X31" s="11" t="s">
        <v>141</v>
      </c>
      <c r="Y31" s="11" t="s">
        <v>139</v>
      </c>
      <c r="Z31" s="14" t="s">
        <v>115</v>
      </c>
      <c r="AJ31" s="1" t="s">
        <v>85</v>
      </c>
      <c r="AK31" s="1" t="s">
        <v>86</v>
      </c>
    </row>
    <row r="32" spans="1:37" ht="25.5">
      <c r="A32" s="9">
        <v>16</v>
      </c>
      <c r="B32" s="10" t="s">
        <v>142</v>
      </c>
      <c r="C32" s="11" t="s">
        <v>143</v>
      </c>
      <c r="D32" s="12" t="s">
        <v>144</v>
      </c>
      <c r="E32" s="13">
        <v>4.9370000000000003</v>
      </c>
      <c r="F32" s="14" t="s">
        <v>127</v>
      </c>
      <c r="G32" s="60"/>
      <c r="H32" s="15">
        <f t="shared" si="0"/>
        <v>0</v>
      </c>
      <c r="J32" s="15">
        <f t="shared" si="1"/>
        <v>0</v>
      </c>
      <c r="L32" s="16">
        <f t="shared" si="2"/>
        <v>0</v>
      </c>
      <c r="N32" s="13">
        <f t="shared" si="3"/>
        <v>0</v>
      </c>
      <c r="P32" s="14" t="s">
        <v>83</v>
      </c>
      <c r="V32" s="17" t="s">
        <v>64</v>
      </c>
      <c r="X32" s="11" t="s">
        <v>145</v>
      </c>
      <c r="Y32" s="11" t="s">
        <v>143</v>
      </c>
      <c r="Z32" s="14" t="s">
        <v>115</v>
      </c>
      <c r="AJ32" s="1" t="s">
        <v>85</v>
      </c>
      <c r="AK32" s="1" t="s">
        <v>86</v>
      </c>
    </row>
    <row r="33" spans="1:37">
      <c r="A33" s="9">
        <v>17</v>
      </c>
      <c r="B33" s="10" t="s">
        <v>79</v>
      </c>
      <c r="C33" s="11" t="s">
        <v>146</v>
      </c>
      <c r="D33" s="12" t="s">
        <v>147</v>
      </c>
      <c r="E33" s="13">
        <v>1.8620000000000001</v>
      </c>
      <c r="F33" s="14" t="s">
        <v>127</v>
      </c>
      <c r="G33" s="60"/>
      <c r="H33" s="15">
        <f t="shared" si="0"/>
        <v>0</v>
      </c>
      <c r="J33" s="15">
        <f t="shared" si="1"/>
        <v>0</v>
      </c>
      <c r="L33" s="16">
        <f t="shared" si="2"/>
        <v>0</v>
      </c>
      <c r="N33" s="13">
        <f t="shared" si="3"/>
        <v>0</v>
      </c>
      <c r="P33" s="14" t="s">
        <v>83</v>
      </c>
      <c r="V33" s="17" t="s">
        <v>64</v>
      </c>
      <c r="X33" s="11" t="s">
        <v>148</v>
      </c>
      <c r="Y33" s="11" t="s">
        <v>146</v>
      </c>
      <c r="Z33" s="14" t="s">
        <v>84</v>
      </c>
      <c r="AJ33" s="1" t="s">
        <v>85</v>
      </c>
      <c r="AK33" s="1" t="s">
        <v>86</v>
      </c>
    </row>
    <row r="34" spans="1:37">
      <c r="D34" s="37" t="s">
        <v>149</v>
      </c>
      <c r="E34" s="38">
        <f>J34</f>
        <v>0</v>
      </c>
      <c r="G34" s="60"/>
      <c r="H34" s="38">
        <f>SUM(H21:H33)</f>
        <v>0</v>
      </c>
      <c r="I34" s="38">
        <f>SUM(I21:I33)</f>
        <v>0</v>
      </c>
      <c r="J34" s="38">
        <f>SUM(J21:J33)</f>
        <v>0</v>
      </c>
      <c r="L34" s="39">
        <f>SUM(L21:L33)</f>
        <v>0.25593749999999998</v>
      </c>
      <c r="N34" s="40">
        <f>SUM(N21:N33)</f>
        <v>1.4531700000000001</v>
      </c>
      <c r="W34" s="18">
        <f>SUM(W21:W33)</f>
        <v>0</v>
      </c>
    </row>
    <row r="35" spans="1:37">
      <c r="G35" s="60"/>
    </row>
    <row r="36" spans="1:37">
      <c r="D36" s="37" t="s">
        <v>150</v>
      </c>
      <c r="E36" s="40">
        <f>J36</f>
        <v>0</v>
      </c>
      <c r="G36" s="60"/>
      <c r="H36" s="38">
        <f>+H19+H34</f>
        <v>0</v>
      </c>
      <c r="I36" s="38">
        <f>+I19+I34</f>
        <v>0</v>
      </c>
      <c r="J36" s="38">
        <f>+J19+J34</f>
        <v>0</v>
      </c>
      <c r="L36" s="39">
        <f>+L19+L34</f>
        <v>1.8798134999999998</v>
      </c>
      <c r="N36" s="40">
        <f>+N19+N34</f>
        <v>1.4531700000000001</v>
      </c>
      <c r="W36" s="18">
        <f>+W19+W34</f>
        <v>0</v>
      </c>
    </row>
    <row r="37" spans="1:37">
      <c r="G37" s="60"/>
    </row>
    <row r="38" spans="1:37">
      <c r="B38" s="36" t="s">
        <v>151</v>
      </c>
      <c r="G38" s="60"/>
    </row>
    <row r="39" spans="1:37">
      <c r="B39" s="11" t="s">
        <v>152</v>
      </c>
      <c r="G39" s="60"/>
    </row>
    <row r="40" spans="1:37">
      <c r="A40" s="9">
        <v>18</v>
      </c>
      <c r="B40" s="10" t="s">
        <v>153</v>
      </c>
      <c r="C40" s="11" t="s">
        <v>154</v>
      </c>
      <c r="D40" s="12" t="s">
        <v>155</v>
      </c>
      <c r="E40" s="13">
        <v>266.39999999999998</v>
      </c>
      <c r="F40" s="14" t="s">
        <v>89</v>
      </c>
      <c r="G40" s="60"/>
      <c r="H40" s="15">
        <f>ROUND(E40*G40,2)</f>
        <v>0</v>
      </c>
      <c r="J40" s="15">
        <f>ROUND(E40*G40,2)</f>
        <v>0</v>
      </c>
      <c r="L40" s="16">
        <f>E40*K40</f>
        <v>0</v>
      </c>
      <c r="N40" s="13">
        <f>E40*M40</f>
        <v>0</v>
      </c>
      <c r="P40" s="14" t="s">
        <v>83</v>
      </c>
      <c r="V40" s="17" t="s">
        <v>156</v>
      </c>
      <c r="X40" s="11" t="s">
        <v>157</v>
      </c>
      <c r="Y40" s="11" t="s">
        <v>154</v>
      </c>
      <c r="Z40" s="14" t="s">
        <v>158</v>
      </c>
      <c r="AJ40" s="1" t="s">
        <v>159</v>
      </c>
      <c r="AK40" s="1" t="s">
        <v>86</v>
      </c>
    </row>
    <row r="41" spans="1:37">
      <c r="A41" s="9">
        <v>19</v>
      </c>
      <c r="B41" s="10" t="s">
        <v>96</v>
      </c>
      <c r="C41" s="11" t="s">
        <v>160</v>
      </c>
      <c r="D41" s="12" t="s">
        <v>161</v>
      </c>
      <c r="E41" s="13">
        <v>279.72000000000003</v>
      </c>
      <c r="F41" s="14" t="s">
        <v>89</v>
      </c>
      <c r="G41" s="60"/>
      <c r="I41" s="15">
        <f>ROUND(E41*G41,2)</f>
        <v>0</v>
      </c>
      <c r="J41" s="15">
        <f>ROUND(E41*G41,2)</f>
        <v>0</v>
      </c>
      <c r="K41" s="16">
        <v>5.2599999999999999E-3</v>
      </c>
      <c r="L41" s="16">
        <f>E41*K41</f>
        <v>1.4713272000000002</v>
      </c>
      <c r="N41" s="13">
        <f>E41*M41</f>
        <v>0</v>
      </c>
      <c r="P41" s="14" t="s">
        <v>83</v>
      </c>
      <c r="V41" s="17" t="s">
        <v>63</v>
      </c>
      <c r="X41" s="11" t="s">
        <v>160</v>
      </c>
      <c r="Y41" s="11" t="s">
        <v>160</v>
      </c>
      <c r="Z41" s="14" t="s">
        <v>162</v>
      </c>
      <c r="AA41" s="11" t="s">
        <v>83</v>
      </c>
      <c r="AJ41" s="1" t="s">
        <v>163</v>
      </c>
      <c r="AK41" s="1" t="s">
        <v>86</v>
      </c>
    </row>
    <row r="42" spans="1:37" ht="25.5">
      <c r="A42" s="9">
        <v>20</v>
      </c>
      <c r="B42" s="10" t="s">
        <v>153</v>
      </c>
      <c r="C42" s="11" t="s">
        <v>164</v>
      </c>
      <c r="D42" s="12" t="s">
        <v>165</v>
      </c>
      <c r="E42" s="13">
        <v>133.19999999999999</v>
      </c>
      <c r="F42" s="14" t="s">
        <v>89</v>
      </c>
      <c r="G42" s="60"/>
      <c r="H42" s="15">
        <f>ROUND(E42*G42,2)</f>
        <v>0</v>
      </c>
      <c r="J42" s="15">
        <f>ROUND(E42*G42,2)</f>
        <v>0</v>
      </c>
      <c r="L42" s="16">
        <f>E42*K42</f>
        <v>0</v>
      </c>
      <c r="N42" s="13">
        <f>E42*M42</f>
        <v>0</v>
      </c>
      <c r="P42" s="14" t="s">
        <v>83</v>
      </c>
      <c r="V42" s="17" t="s">
        <v>156</v>
      </c>
      <c r="X42" s="11" t="s">
        <v>166</v>
      </c>
      <c r="Y42" s="11" t="s">
        <v>164</v>
      </c>
      <c r="Z42" s="14" t="s">
        <v>158</v>
      </c>
      <c r="AJ42" s="1" t="s">
        <v>159</v>
      </c>
      <c r="AK42" s="1" t="s">
        <v>86</v>
      </c>
    </row>
    <row r="43" spans="1:37">
      <c r="A43" s="9">
        <v>21</v>
      </c>
      <c r="B43" s="10" t="s">
        <v>96</v>
      </c>
      <c r="C43" s="11" t="s">
        <v>167</v>
      </c>
      <c r="D43" s="12" t="s">
        <v>168</v>
      </c>
      <c r="E43" s="13">
        <v>146.52000000000001</v>
      </c>
      <c r="F43" s="14" t="s">
        <v>89</v>
      </c>
      <c r="G43" s="60"/>
      <c r="I43" s="15">
        <f>ROUND(E43*G43,2)</f>
        <v>0</v>
      </c>
      <c r="J43" s="15">
        <f>ROUND(E43*G43,2)</f>
        <v>0</v>
      </c>
      <c r="K43" s="16">
        <v>4.0000000000000002E-4</v>
      </c>
      <c r="L43" s="16">
        <f>E43*K43</f>
        <v>5.8608000000000007E-2</v>
      </c>
      <c r="N43" s="13">
        <f>E43*M43</f>
        <v>0</v>
      </c>
      <c r="P43" s="14" t="s">
        <v>83</v>
      </c>
      <c r="V43" s="17" t="s">
        <v>63</v>
      </c>
      <c r="X43" s="11" t="s">
        <v>167</v>
      </c>
      <c r="Y43" s="11" t="s">
        <v>167</v>
      </c>
      <c r="Z43" s="14" t="s">
        <v>169</v>
      </c>
      <c r="AA43" s="11" t="s">
        <v>170</v>
      </c>
      <c r="AJ43" s="1" t="s">
        <v>163</v>
      </c>
      <c r="AK43" s="1" t="s">
        <v>86</v>
      </c>
    </row>
    <row r="44" spans="1:37" ht="25.5">
      <c r="A44" s="9">
        <v>22</v>
      </c>
      <c r="B44" s="10" t="s">
        <v>153</v>
      </c>
      <c r="C44" s="11" t="s">
        <v>171</v>
      </c>
      <c r="D44" s="12" t="s">
        <v>172</v>
      </c>
      <c r="F44" s="14" t="s">
        <v>54</v>
      </c>
      <c r="G44" s="60"/>
      <c r="H44" s="15">
        <f>ROUND(E44*G44,2)</f>
        <v>0</v>
      </c>
      <c r="J44" s="15">
        <f>ROUND(E44*G44,2)</f>
        <v>0</v>
      </c>
      <c r="L44" s="16">
        <f>E44*K44</f>
        <v>0</v>
      </c>
      <c r="N44" s="13">
        <f>E44*M44</f>
        <v>0</v>
      </c>
      <c r="P44" s="14" t="s">
        <v>83</v>
      </c>
      <c r="V44" s="17" t="s">
        <v>156</v>
      </c>
      <c r="X44" s="11" t="s">
        <v>173</v>
      </c>
      <c r="Y44" s="11" t="s">
        <v>171</v>
      </c>
      <c r="Z44" s="14" t="s">
        <v>158</v>
      </c>
      <c r="AJ44" s="1" t="s">
        <v>159</v>
      </c>
      <c r="AK44" s="1" t="s">
        <v>86</v>
      </c>
    </row>
    <row r="45" spans="1:37">
      <c r="D45" s="37" t="s">
        <v>174</v>
      </c>
      <c r="E45" s="38">
        <f>J45</f>
        <v>0</v>
      </c>
      <c r="G45" s="60"/>
      <c r="H45" s="38">
        <f>SUM(H38:H44)</f>
        <v>0</v>
      </c>
      <c r="I45" s="38">
        <f>SUM(I38:I44)</f>
        <v>0</v>
      </c>
      <c r="J45" s="38">
        <f>SUM(J38:J44)</f>
        <v>0</v>
      </c>
      <c r="L45" s="39">
        <f>SUM(L38:L44)</f>
        <v>1.5299352000000002</v>
      </c>
      <c r="N45" s="40">
        <f>SUM(N38:N44)</f>
        <v>0</v>
      </c>
      <c r="W45" s="18">
        <f>SUM(W38:W44)</f>
        <v>0</v>
      </c>
    </row>
    <row r="46" spans="1:37">
      <c r="G46" s="60"/>
    </row>
    <row r="47" spans="1:37">
      <c r="B47" s="11" t="s">
        <v>175</v>
      </c>
      <c r="G47" s="60"/>
    </row>
    <row r="48" spans="1:37">
      <c r="A48" s="9">
        <v>23</v>
      </c>
      <c r="B48" s="10" t="s">
        <v>176</v>
      </c>
      <c r="C48" s="11" t="s">
        <v>177</v>
      </c>
      <c r="D48" s="12" t="s">
        <v>178</v>
      </c>
      <c r="E48" s="13">
        <v>133.19999999999999</v>
      </c>
      <c r="F48" s="14" t="s">
        <v>89</v>
      </c>
      <c r="G48" s="60"/>
      <c r="H48" s="15">
        <f>ROUND(E48*G48,2)</f>
        <v>0</v>
      </c>
      <c r="J48" s="15">
        <f>ROUND(E48*G48,2)</f>
        <v>0</v>
      </c>
      <c r="L48" s="16">
        <f>E48*K48</f>
        <v>0</v>
      </c>
      <c r="M48" s="13">
        <v>2.5999999999999999E-2</v>
      </c>
      <c r="N48" s="13">
        <f>E48*M48</f>
        <v>3.4631999999999996</v>
      </c>
      <c r="P48" s="14" t="s">
        <v>83</v>
      </c>
      <c r="V48" s="17" t="s">
        <v>156</v>
      </c>
      <c r="X48" s="11" t="s">
        <v>179</v>
      </c>
      <c r="Y48" s="11" t="s">
        <v>177</v>
      </c>
      <c r="Z48" s="14" t="s">
        <v>180</v>
      </c>
      <c r="AJ48" s="1" t="s">
        <v>159</v>
      </c>
      <c r="AK48" s="1" t="s">
        <v>86</v>
      </c>
    </row>
    <row r="49" spans="1:37">
      <c r="A49" s="9">
        <v>24</v>
      </c>
      <c r="B49" s="10" t="s">
        <v>176</v>
      </c>
      <c r="C49" s="11" t="s">
        <v>181</v>
      </c>
      <c r="D49" s="12" t="s">
        <v>182</v>
      </c>
      <c r="E49" s="13">
        <v>133.19999999999999</v>
      </c>
      <c r="F49" s="14" t="s">
        <v>89</v>
      </c>
      <c r="G49" s="60"/>
      <c r="H49" s="15">
        <f>ROUND(E49*G49,2)</f>
        <v>0</v>
      </c>
      <c r="J49" s="15">
        <f>ROUND(E49*G49,2)</f>
        <v>0</v>
      </c>
      <c r="K49" s="16">
        <v>1.2E-4</v>
      </c>
      <c r="L49" s="16">
        <f>E49*K49</f>
        <v>1.5983999999999998E-2</v>
      </c>
      <c r="N49" s="13">
        <f>E49*M49</f>
        <v>0</v>
      </c>
      <c r="P49" s="14" t="s">
        <v>83</v>
      </c>
      <c r="V49" s="17" t="s">
        <v>156</v>
      </c>
      <c r="X49" s="11" t="s">
        <v>183</v>
      </c>
      <c r="Y49" s="11" t="s">
        <v>181</v>
      </c>
      <c r="Z49" s="14" t="s">
        <v>84</v>
      </c>
      <c r="AJ49" s="1" t="s">
        <v>159</v>
      </c>
      <c r="AK49" s="1" t="s">
        <v>86</v>
      </c>
    </row>
    <row r="50" spans="1:37" ht="25.5">
      <c r="A50" s="9">
        <v>25</v>
      </c>
      <c r="B50" s="10" t="s">
        <v>176</v>
      </c>
      <c r="C50" s="11" t="s">
        <v>184</v>
      </c>
      <c r="D50" s="12" t="s">
        <v>185</v>
      </c>
      <c r="E50" s="13">
        <v>133.19999999999999</v>
      </c>
      <c r="F50" s="14" t="s">
        <v>89</v>
      </c>
      <c r="G50" s="60"/>
      <c r="H50" s="15">
        <f>ROUND(E50*G50,2)</f>
        <v>0</v>
      </c>
      <c r="J50" s="15">
        <f>ROUND(E50*G50,2)</f>
        <v>0</v>
      </c>
      <c r="K50" s="16">
        <v>5.6999999999999998E-4</v>
      </c>
      <c r="L50" s="16">
        <f>E50*K50</f>
        <v>7.5923999999999991E-2</v>
      </c>
      <c r="N50" s="13">
        <f>E50*M50</f>
        <v>0</v>
      </c>
      <c r="P50" s="14" t="s">
        <v>83</v>
      </c>
      <c r="V50" s="17" t="s">
        <v>156</v>
      </c>
      <c r="X50" s="11" t="s">
        <v>186</v>
      </c>
      <c r="Y50" s="11" t="s">
        <v>184</v>
      </c>
      <c r="Z50" s="14" t="s">
        <v>180</v>
      </c>
      <c r="AJ50" s="1" t="s">
        <v>159</v>
      </c>
      <c r="AK50" s="1" t="s">
        <v>86</v>
      </c>
    </row>
    <row r="51" spans="1:37" ht="25.5">
      <c r="A51" s="9">
        <v>26</v>
      </c>
      <c r="B51" s="10" t="s">
        <v>176</v>
      </c>
      <c r="C51" s="11" t="s">
        <v>187</v>
      </c>
      <c r="D51" s="12" t="s">
        <v>188</v>
      </c>
      <c r="F51" s="14" t="s">
        <v>54</v>
      </c>
      <c r="G51" s="60"/>
      <c r="H51" s="15">
        <f>ROUND(E51*G51,2)</f>
        <v>0</v>
      </c>
      <c r="J51" s="15">
        <f>ROUND(E51*G51,2)</f>
        <v>0</v>
      </c>
      <c r="L51" s="16">
        <f>E51*K51</f>
        <v>0</v>
      </c>
      <c r="N51" s="13">
        <f>E51*M51</f>
        <v>0</v>
      </c>
      <c r="P51" s="14" t="s">
        <v>83</v>
      </c>
      <c r="V51" s="17" t="s">
        <v>156</v>
      </c>
      <c r="X51" s="11" t="s">
        <v>189</v>
      </c>
      <c r="Y51" s="11" t="s">
        <v>187</v>
      </c>
      <c r="Z51" s="14" t="s">
        <v>190</v>
      </c>
      <c r="AJ51" s="1" t="s">
        <v>159</v>
      </c>
      <c r="AK51" s="1" t="s">
        <v>86</v>
      </c>
    </row>
    <row r="52" spans="1:37">
      <c r="D52" s="37" t="s">
        <v>191</v>
      </c>
      <c r="E52" s="38">
        <f>J52</f>
        <v>0</v>
      </c>
      <c r="G52" s="60"/>
      <c r="H52" s="38">
        <f>SUM(H47:H51)</f>
        <v>0</v>
      </c>
      <c r="I52" s="38">
        <f>SUM(I47:I51)</f>
        <v>0</v>
      </c>
      <c r="J52" s="38">
        <f>SUM(J47:J51)</f>
        <v>0</v>
      </c>
      <c r="L52" s="39">
        <f>SUM(L47:L51)</f>
        <v>9.190799999999999E-2</v>
      </c>
      <c r="N52" s="40">
        <f>SUM(N47:N51)</f>
        <v>3.4631999999999996</v>
      </c>
      <c r="W52" s="18">
        <f>SUM(W47:W51)</f>
        <v>0</v>
      </c>
    </row>
    <row r="53" spans="1:37">
      <c r="G53" s="60"/>
    </row>
    <row r="54" spans="1:37">
      <c r="B54" s="11" t="s">
        <v>192</v>
      </c>
      <c r="G54" s="60"/>
    </row>
    <row r="55" spans="1:37">
      <c r="A55" s="9">
        <v>27</v>
      </c>
      <c r="B55" s="10" t="s">
        <v>193</v>
      </c>
      <c r="C55" s="11" t="s">
        <v>194</v>
      </c>
      <c r="D55" s="12" t="s">
        <v>195</v>
      </c>
      <c r="E55" s="13">
        <v>10.199999999999999</v>
      </c>
      <c r="F55" s="14" t="s">
        <v>82</v>
      </c>
      <c r="G55" s="60"/>
      <c r="H55" s="15">
        <f>ROUND(E55*G55,2)</f>
        <v>0</v>
      </c>
      <c r="J55" s="15">
        <f>ROUND(E55*G55,2)</f>
        <v>0</v>
      </c>
      <c r="L55" s="16">
        <f>E55*K55</f>
        <v>0</v>
      </c>
      <c r="M55" s="13">
        <v>2E-3</v>
      </c>
      <c r="N55" s="13">
        <f>E55*M55</f>
        <v>2.0399999999999998E-2</v>
      </c>
      <c r="P55" s="14" t="s">
        <v>83</v>
      </c>
      <c r="V55" s="17" t="s">
        <v>156</v>
      </c>
      <c r="X55" s="11" t="s">
        <v>196</v>
      </c>
      <c r="Y55" s="11" t="s">
        <v>194</v>
      </c>
      <c r="Z55" s="14" t="s">
        <v>197</v>
      </c>
      <c r="AJ55" s="1" t="s">
        <v>159</v>
      </c>
      <c r="AK55" s="1" t="s">
        <v>86</v>
      </c>
    </row>
    <row r="56" spans="1:37" ht="25.5">
      <c r="A56" s="9">
        <v>28</v>
      </c>
      <c r="B56" s="10" t="s">
        <v>193</v>
      </c>
      <c r="C56" s="11" t="s">
        <v>198</v>
      </c>
      <c r="D56" s="12" t="s">
        <v>199</v>
      </c>
      <c r="F56" s="14" t="s">
        <v>54</v>
      </c>
      <c r="G56" s="60"/>
      <c r="H56" s="15">
        <f>ROUND(E56*G56,2)</f>
        <v>0</v>
      </c>
      <c r="J56" s="15">
        <f>ROUND(E56*G56,2)</f>
        <v>0</v>
      </c>
      <c r="L56" s="16">
        <f>E56*K56</f>
        <v>0</v>
      </c>
      <c r="N56" s="13">
        <f>E56*M56</f>
        <v>0</v>
      </c>
      <c r="P56" s="14" t="s">
        <v>83</v>
      </c>
      <c r="V56" s="17" t="s">
        <v>156</v>
      </c>
      <c r="X56" s="11" t="s">
        <v>200</v>
      </c>
      <c r="Y56" s="11" t="s">
        <v>198</v>
      </c>
      <c r="Z56" s="14" t="s">
        <v>197</v>
      </c>
      <c r="AJ56" s="1" t="s">
        <v>159</v>
      </c>
      <c r="AK56" s="1" t="s">
        <v>86</v>
      </c>
    </row>
    <row r="57" spans="1:37">
      <c r="D57" s="37" t="s">
        <v>201</v>
      </c>
      <c r="E57" s="38">
        <f>J57</f>
        <v>0</v>
      </c>
      <c r="G57" s="60"/>
      <c r="H57" s="38">
        <f>SUM(H54:H56)</f>
        <v>0</v>
      </c>
      <c r="I57" s="38">
        <f>SUM(I54:I56)</f>
        <v>0</v>
      </c>
      <c r="J57" s="38">
        <f>SUM(J54:J56)</f>
        <v>0</v>
      </c>
      <c r="L57" s="39">
        <f>SUM(L54:L56)</f>
        <v>0</v>
      </c>
      <c r="N57" s="40">
        <f>SUM(N54:N56)</f>
        <v>2.0399999999999998E-2</v>
      </c>
      <c r="W57" s="18">
        <f>SUM(W54:W56)</f>
        <v>0</v>
      </c>
    </row>
    <row r="58" spans="1:37">
      <c r="G58" s="60"/>
    </row>
    <row r="59" spans="1:37">
      <c r="B59" s="11" t="s">
        <v>202</v>
      </c>
      <c r="G59" s="60"/>
    </row>
    <row r="60" spans="1:37">
      <c r="A60" s="9">
        <v>29</v>
      </c>
      <c r="B60" s="10" t="s">
        <v>203</v>
      </c>
      <c r="C60" s="11" t="s">
        <v>204</v>
      </c>
      <c r="D60" s="12" t="s">
        <v>205</v>
      </c>
      <c r="E60" s="13">
        <v>55</v>
      </c>
      <c r="F60" s="14" t="s">
        <v>82</v>
      </c>
      <c r="G60" s="60"/>
      <c r="H60" s="15">
        <f>ROUND(E60*G60,2)</f>
        <v>0</v>
      </c>
      <c r="J60" s="15">
        <f t="shared" ref="J60:J66" si="4">ROUND(E60*G60,2)</f>
        <v>0</v>
      </c>
      <c r="K60" s="16">
        <v>8.0000000000000007E-5</v>
      </c>
      <c r="L60" s="16">
        <f t="shared" ref="L60:L66" si="5">E60*K60</f>
        <v>4.4000000000000003E-3</v>
      </c>
      <c r="N60" s="13">
        <f t="shared" ref="N60:N66" si="6">E60*M60</f>
        <v>0</v>
      </c>
      <c r="P60" s="14" t="s">
        <v>83</v>
      </c>
      <c r="V60" s="17" t="s">
        <v>156</v>
      </c>
      <c r="X60" s="11" t="s">
        <v>206</v>
      </c>
      <c r="Y60" s="11" t="s">
        <v>204</v>
      </c>
      <c r="Z60" s="14" t="s">
        <v>95</v>
      </c>
      <c r="AJ60" s="1" t="s">
        <v>159</v>
      </c>
      <c r="AK60" s="1" t="s">
        <v>86</v>
      </c>
    </row>
    <row r="61" spans="1:37">
      <c r="A61" s="9">
        <v>30</v>
      </c>
      <c r="B61" s="10" t="s">
        <v>96</v>
      </c>
      <c r="C61" s="11" t="s">
        <v>207</v>
      </c>
      <c r="D61" s="12" t="s">
        <v>208</v>
      </c>
      <c r="E61" s="13">
        <v>1</v>
      </c>
      <c r="F61" s="14" t="s">
        <v>113</v>
      </c>
      <c r="G61" s="60"/>
      <c r="I61" s="15">
        <f>ROUND(E61*G61,2)</f>
        <v>0</v>
      </c>
      <c r="J61" s="15">
        <f t="shared" si="4"/>
        <v>0</v>
      </c>
      <c r="L61" s="16">
        <f t="shared" si="5"/>
        <v>0</v>
      </c>
      <c r="N61" s="13">
        <f t="shared" si="6"/>
        <v>0</v>
      </c>
      <c r="P61" s="14" t="s">
        <v>83</v>
      </c>
      <c r="V61" s="17" t="s">
        <v>63</v>
      </c>
      <c r="X61" s="11" t="s">
        <v>207</v>
      </c>
      <c r="Y61" s="11" t="s">
        <v>207</v>
      </c>
      <c r="Z61" s="14" t="s">
        <v>209</v>
      </c>
      <c r="AA61" s="11" t="s">
        <v>83</v>
      </c>
      <c r="AJ61" s="1" t="s">
        <v>163</v>
      </c>
      <c r="AK61" s="1" t="s">
        <v>86</v>
      </c>
    </row>
    <row r="62" spans="1:37">
      <c r="A62" s="9">
        <v>31</v>
      </c>
      <c r="B62" s="10" t="s">
        <v>96</v>
      </c>
      <c r="C62" s="11" t="s">
        <v>210</v>
      </c>
      <c r="D62" s="12" t="s">
        <v>211</v>
      </c>
      <c r="E62" s="13">
        <v>1</v>
      </c>
      <c r="F62" s="14" t="s">
        <v>113</v>
      </c>
      <c r="G62" s="60"/>
      <c r="I62" s="15">
        <f>ROUND(E62*G62,2)</f>
        <v>0</v>
      </c>
      <c r="J62" s="15">
        <f t="shared" si="4"/>
        <v>0</v>
      </c>
      <c r="L62" s="16">
        <f t="shared" si="5"/>
        <v>0</v>
      </c>
      <c r="N62" s="13">
        <f t="shared" si="6"/>
        <v>0</v>
      </c>
      <c r="P62" s="14" t="s">
        <v>83</v>
      </c>
      <c r="V62" s="17" t="s">
        <v>63</v>
      </c>
      <c r="X62" s="11" t="s">
        <v>210</v>
      </c>
      <c r="Y62" s="11" t="s">
        <v>210</v>
      </c>
      <c r="Z62" s="14" t="s">
        <v>209</v>
      </c>
      <c r="AA62" s="11" t="s">
        <v>83</v>
      </c>
      <c r="AJ62" s="1" t="s">
        <v>163</v>
      </c>
      <c r="AK62" s="1" t="s">
        <v>86</v>
      </c>
    </row>
    <row r="63" spans="1:37">
      <c r="A63" s="9">
        <v>32</v>
      </c>
      <c r="B63" s="10" t="s">
        <v>96</v>
      </c>
      <c r="C63" s="11" t="s">
        <v>212</v>
      </c>
      <c r="D63" s="12" t="s">
        <v>213</v>
      </c>
      <c r="E63" s="13">
        <v>4</v>
      </c>
      <c r="F63" s="14" t="s">
        <v>113</v>
      </c>
      <c r="G63" s="60"/>
      <c r="I63" s="15">
        <f>ROUND(E63*G63,2)</f>
        <v>0</v>
      </c>
      <c r="J63" s="15">
        <f t="shared" si="4"/>
        <v>0</v>
      </c>
      <c r="L63" s="16">
        <f t="shared" si="5"/>
        <v>0</v>
      </c>
      <c r="N63" s="13">
        <f t="shared" si="6"/>
        <v>0</v>
      </c>
      <c r="P63" s="14" t="s">
        <v>83</v>
      </c>
      <c r="V63" s="17" t="s">
        <v>63</v>
      </c>
      <c r="X63" s="11" t="s">
        <v>212</v>
      </c>
      <c r="Y63" s="11" t="s">
        <v>212</v>
      </c>
      <c r="Z63" s="14" t="s">
        <v>209</v>
      </c>
      <c r="AA63" s="11" t="s">
        <v>83</v>
      </c>
      <c r="AJ63" s="1" t="s">
        <v>163</v>
      </c>
      <c r="AK63" s="1" t="s">
        <v>86</v>
      </c>
    </row>
    <row r="64" spans="1:37">
      <c r="A64" s="9">
        <v>33</v>
      </c>
      <c r="B64" s="10" t="s">
        <v>96</v>
      </c>
      <c r="C64" s="11" t="s">
        <v>214</v>
      </c>
      <c r="D64" s="12" t="s">
        <v>215</v>
      </c>
      <c r="E64" s="13">
        <v>2</v>
      </c>
      <c r="F64" s="14" t="s">
        <v>113</v>
      </c>
      <c r="G64" s="60"/>
      <c r="I64" s="15">
        <f>ROUND(E64*G64,2)</f>
        <v>0</v>
      </c>
      <c r="J64" s="15">
        <f t="shared" si="4"/>
        <v>0</v>
      </c>
      <c r="L64" s="16">
        <f t="shared" si="5"/>
        <v>0</v>
      </c>
      <c r="N64" s="13">
        <f t="shared" si="6"/>
        <v>0</v>
      </c>
      <c r="P64" s="14" t="s">
        <v>83</v>
      </c>
      <c r="V64" s="17" t="s">
        <v>63</v>
      </c>
      <c r="X64" s="11" t="s">
        <v>214</v>
      </c>
      <c r="Y64" s="11" t="s">
        <v>214</v>
      </c>
      <c r="Z64" s="14" t="s">
        <v>209</v>
      </c>
      <c r="AA64" s="11" t="s">
        <v>83</v>
      </c>
      <c r="AJ64" s="1" t="s">
        <v>163</v>
      </c>
      <c r="AK64" s="1" t="s">
        <v>86</v>
      </c>
    </row>
    <row r="65" spans="1:37">
      <c r="A65" s="9">
        <v>34</v>
      </c>
      <c r="B65" s="10" t="s">
        <v>96</v>
      </c>
      <c r="C65" s="11" t="s">
        <v>216</v>
      </c>
      <c r="D65" s="12" t="s">
        <v>217</v>
      </c>
      <c r="E65" s="13">
        <v>1</v>
      </c>
      <c r="F65" s="14" t="s">
        <v>113</v>
      </c>
      <c r="G65" s="60"/>
      <c r="I65" s="15">
        <f>ROUND(E65*G65,2)</f>
        <v>0</v>
      </c>
      <c r="J65" s="15">
        <f t="shared" si="4"/>
        <v>0</v>
      </c>
      <c r="L65" s="16">
        <f t="shared" si="5"/>
        <v>0</v>
      </c>
      <c r="N65" s="13">
        <f t="shared" si="6"/>
        <v>0</v>
      </c>
      <c r="P65" s="14" t="s">
        <v>83</v>
      </c>
      <c r="V65" s="17" t="s">
        <v>63</v>
      </c>
      <c r="X65" s="11" t="s">
        <v>216</v>
      </c>
      <c r="Y65" s="11" t="s">
        <v>216</v>
      </c>
      <c r="Z65" s="14" t="s">
        <v>209</v>
      </c>
      <c r="AA65" s="11" t="s">
        <v>83</v>
      </c>
      <c r="AJ65" s="1" t="s">
        <v>163</v>
      </c>
      <c r="AK65" s="1" t="s">
        <v>86</v>
      </c>
    </row>
    <row r="66" spans="1:37" ht="25.5">
      <c r="A66" s="9">
        <v>35</v>
      </c>
      <c r="B66" s="10" t="s">
        <v>203</v>
      </c>
      <c r="C66" s="11" t="s">
        <v>218</v>
      </c>
      <c r="D66" s="12" t="s">
        <v>219</v>
      </c>
      <c r="F66" s="14" t="s">
        <v>54</v>
      </c>
      <c r="G66" s="60"/>
      <c r="H66" s="15">
        <f>ROUND(E66*G66,2)</f>
        <v>0</v>
      </c>
      <c r="J66" s="15">
        <f t="shared" si="4"/>
        <v>0</v>
      </c>
      <c r="L66" s="16">
        <f t="shared" si="5"/>
        <v>0</v>
      </c>
      <c r="N66" s="13">
        <f t="shared" si="6"/>
        <v>0</v>
      </c>
      <c r="P66" s="14" t="s">
        <v>83</v>
      </c>
      <c r="V66" s="17" t="s">
        <v>156</v>
      </c>
      <c r="X66" s="11" t="s">
        <v>220</v>
      </c>
      <c r="Y66" s="11" t="s">
        <v>218</v>
      </c>
      <c r="Z66" s="14" t="s">
        <v>221</v>
      </c>
      <c r="AJ66" s="1" t="s">
        <v>159</v>
      </c>
      <c r="AK66" s="1" t="s">
        <v>86</v>
      </c>
    </row>
    <row r="67" spans="1:37">
      <c r="D67" s="37" t="s">
        <v>222</v>
      </c>
      <c r="E67" s="38">
        <f>J67</f>
        <v>0</v>
      </c>
      <c r="G67" s="60"/>
      <c r="H67" s="38">
        <f>SUM(H59:H66)</f>
        <v>0</v>
      </c>
      <c r="I67" s="38">
        <f>SUM(I59:I66)</f>
        <v>0</v>
      </c>
      <c r="J67" s="38">
        <f>SUM(J59:J66)</f>
        <v>0</v>
      </c>
      <c r="L67" s="39">
        <f>SUM(L59:L66)</f>
        <v>4.4000000000000003E-3</v>
      </c>
      <c r="N67" s="40">
        <f>SUM(N59:N66)</f>
        <v>0</v>
      </c>
      <c r="W67" s="18">
        <f>SUM(W59:W66)</f>
        <v>0</v>
      </c>
    </row>
    <row r="68" spans="1:37">
      <c r="G68" s="60"/>
    </row>
    <row r="69" spans="1:37">
      <c r="B69" s="11" t="s">
        <v>223</v>
      </c>
      <c r="G69" s="60"/>
    </row>
    <row r="70" spans="1:37" ht="25.5">
      <c r="A70" s="9">
        <v>36</v>
      </c>
      <c r="B70" s="10" t="s">
        <v>224</v>
      </c>
      <c r="C70" s="11" t="s">
        <v>225</v>
      </c>
      <c r="D70" s="12" t="s">
        <v>226</v>
      </c>
      <c r="E70" s="13">
        <v>157.6</v>
      </c>
      <c r="F70" s="14" t="s">
        <v>89</v>
      </c>
      <c r="G70" s="60"/>
      <c r="H70" s="15">
        <f>ROUND(E70*G70,2)</f>
        <v>0</v>
      </c>
      <c r="J70" s="15">
        <f>ROUND(E70*G70,2)</f>
        <v>0</v>
      </c>
      <c r="K70" s="16">
        <v>2.5999999999999998E-4</v>
      </c>
      <c r="L70" s="16">
        <f>E70*K70</f>
        <v>4.0975999999999992E-2</v>
      </c>
      <c r="N70" s="13">
        <f>E70*M70</f>
        <v>0</v>
      </c>
      <c r="P70" s="14" t="s">
        <v>83</v>
      </c>
      <c r="V70" s="17" t="s">
        <v>156</v>
      </c>
      <c r="X70" s="11" t="s">
        <v>227</v>
      </c>
      <c r="Y70" s="11" t="s">
        <v>225</v>
      </c>
      <c r="Z70" s="14" t="s">
        <v>228</v>
      </c>
      <c r="AJ70" s="1" t="s">
        <v>159</v>
      </c>
      <c r="AK70" s="1" t="s">
        <v>86</v>
      </c>
    </row>
    <row r="71" spans="1:37" ht="25.5">
      <c r="A71" s="9">
        <v>37</v>
      </c>
      <c r="B71" s="10" t="s">
        <v>224</v>
      </c>
      <c r="C71" s="11" t="s">
        <v>229</v>
      </c>
      <c r="D71" s="12" t="s">
        <v>230</v>
      </c>
      <c r="E71" s="13">
        <v>157.6</v>
      </c>
      <c r="F71" s="14" t="s">
        <v>89</v>
      </c>
      <c r="G71" s="60"/>
      <c r="H71" s="15">
        <f>ROUND(E71*G71,2)</f>
        <v>0</v>
      </c>
      <c r="J71" s="15">
        <f>ROUND(E71*G71,2)</f>
        <v>0</v>
      </c>
      <c r="K71" s="16">
        <v>3.8999999999999999E-4</v>
      </c>
      <c r="L71" s="16">
        <f>E71*K71</f>
        <v>6.1463999999999998E-2</v>
      </c>
      <c r="N71" s="13">
        <f>E71*M71</f>
        <v>0</v>
      </c>
      <c r="P71" s="14" t="s">
        <v>83</v>
      </c>
      <c r="V71" s="17" t="s">
        <v>156</v>
      </c>
      <c r="X71" s="11" t="s">
        <v>231</v>
      </c>
      <c r="Y71" s="11" t="s">
        <v>229</v>
      </c>
      <c r="Z71" s="14" t="s">
        <v>228</v>
      </c>
      <c r="AJ71" s="1" t="s">
        <v>159</v>
      </c>
      <c r="AK71" s="1" t="s">
        <v>86</v>
      </c>
    </row>
    <row r="72" spans="1:37">
      <c r="D72" s="37" t="s">
        <v>232</v>
      </c>
      <c r="E72" s="38">
        <f>J72</f>
        <v>0</v>
      </c>
      <c r="G72" s="60"/>
      <c r="H72" s="38">
        <f>SUM(H69:H71)</f>
        <v>0</v>
      </c>
      <c r="I72" s="38">
        <f>SUM(I69:I71)</f>
        <v>0</v>
      </c>
      <c r="J72" s="38">
        <f>SUM(J69:J71)</f>
        <v>0</v>
      </c>
      <c r="L72" s="39">
        <f>SUM(L69:L71)</f>
        <v>0.10243999999999999</v>
      </c>
      <c r="N72" s="40">
        <f>SUM(N69:N71)</f>
        <v>0</v>
      </c>
      <c r="W72" s="18">
        <f>SUM(W69:W71)</f>
        <v>0</v>
      </c>
    </row>
    <row r="73" spans="1:37">
      <c r="G73" s="60"/>
    </row>
    <row r="74" spans="1:37">
      <c r="D74" s="37" t="s">
        <v>233</v>
      </c>
      <c r="E74" s="38">
        <f>J74</f>
        <v>0</v>
      </c>
      <c r="G74" s="60"/>
      <c r="H74" s="38">
        <f>+H45+H52+H57+H67+H72</f>
        <v>0</v>
      </c>
      <c r="I74" s="38">
        <f>+I45+I52+I57+I67+I72</f>
        <v>0</v>
      </c>
      <c r="J74" s="38">
        <f>+J45+J52+J57+J67+J72</f>
        <v>0</v>
      </c>
      <c r="L74" s="39">
        <f>+L45+L52+L57+L67+L72</f>
        <v>1.7286832000000003</v>
      </c>
      <c r="N74" s="40">
        <f>+N45+N52+N57+N67+N72</f>
        <v>3.4835999999999996</v>
      </c>
      <c r="W74" s="18">
        <f>+W45+W52+W57+W67+W72</f>
        <v>0</v>
      </c>
    </row>
    <row r="75" spans="1:37">
      <c r="G75" s="60"/>
    </row>
    <row r="76" spans="1:37">
      <c r="D76" s="41" t="s">
        <v>234</v>
      </c>
      <c r="E76" s="38">
        <f>J76</f>
        <v>0</v>
      </c>
      <c r="G76" s="60"/>
      <c r="H76" s="38">
        <f>+H36+H74</f>
        <v>0</v>
      </c>
      <c r="I76" s="38">
        <f>+I36+I74</f>
        <v>0</v>
      </c>
      <c r="J76" s="38">
        <f>+J36+J74</f>
        <v>0</v>
      </c>
      <c r="L76" s="39">
        <f>+L36+L74</f>
        <v>3.6084966999999999</v>
      </c>
      <c r="N76" s="40">
        <f>+N36+N74</f>
        <v>4.9367699999999992</v>
      </c>
      <c r="W76" s="18">
        <f>+W36+W74</f>
        <v>0</v>
      </c>
    </row>
  </sheetData>
  <sheetProtection password="EC28" sheet="1" objects="1" scenarios="1"/>
  <printOptions horizontalCentered="1"/>
  <pageMargins left="0.39305555555555599" right="0.35416666666666702" top="0.62916666666666698" bottom="0.59027777777777801" header="0.51180555555555596" footer="0.35416666666666702"/>
  <pageSetup paperSize="9" orientation="portrait" r:id="rId1"/>
  <headerFooter alignWithMargins="0">
    <oddFooter>&amp;R&amp;"Arial Narrow,Obyčejné"&amp;8Strana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05"/>
  <sheetViews>
    <sheetView showGridLines="0" tabSelected="1" workbookViewId="0">
      <selection activeCell="AI33" sqref="AI33"/>
    </sheetView>
  </sheetViews>
  <sheetFormatPr defaultColWidth="9.140625" defaultRowHeight="12.75"/>
  <cols>
    <col min="1" max="1" width="6.7109375" style="9" customWidth="1"/>
    <col min="2" max="2" width="3.7109375" style="10" customWidth="1"/>
    <col min="3" max="3" width="13" style="11" customWidth="1"/>
    <col min="4" max="4" width="35.7109375" style="12" customWidth="1"/>
    <col min="5" max="5" width="10.7109375" style="13" customWidth="1"/>
    <col min="6" max="6" width="5.28515625" style="14" customWidth="1"/>
    <col min="7" max="7" width="8.7109375" style="15" customWidth="1"/>
    <col min="8" max="9" width="9.7109375" style="15" hidden="1" customWidth="1"/>
    <col min="10" max="10" width="9.7109375" style="15" customWidth="1"/>
    <col min="11" max="11" width="7.42578125" style="16" hidden="1" customWidth="1"/>
    <col min="12" max="12" width="8.28515625" style="16" hidden="1" customWidth="1"/>
    <col min="13" max="13" width="9.140625" style="13" hidden="1" customWidth="1"/>
    <col min="14" max="14" width="7" style="13" hidden="1" customWidth="1"/>
    <col min="15" max="15" width="3.5703125" style="14" customWidth="1"/>
    <col min="16" max="16" width="12.7109375" style="14" hidden="1" customWidth="1"/>
    <col min="17" max="19" width="13.28515625" style="13" hidden="1" customWidth="1"/>
    <col min="20" max="20" width="10.5703125" style="17" hidden="1" customWidth="1"/>
    <col min="21" max="21" width="10.28515625" style="17" hidden="1" customWidth="1"/>
    <col min="22" max="22" width="5.7109375" style="17" hidden="1" customWidth="1"/>
    <col min="23" max="23" width="9.140625" style="18" hidden="1" customWidth="1"/>
    <col min="24" max="25" width="5.7109375" style="14" hidden="1" customWidth="1"/>
    <col min="26" max="26" width="7.5703125" style="14" hidden="1" customWidth="1"/>
    <col min="27" max="27" width="24.85546875" style="14" hidden="1" customWidth="1"/>
    <col min="28" max="28" width="4.28515625" style="14" hidden="1" customWidth="1"/>
    <col min="29" max="29" width="8.28515625" style="14" hidden="1" customWidth="1"/>
    <col min="30" max="30" width="8.7109375" style="14" hidden="1" customWidth="1"/>
    <col min="31" max="34" width="9.140625" style="14" hidden="1" customWidth="1"/>
    <col min="35" max="35" width="9.140625" style="1"/>
    <col min="36" max="37" width="0" style="1" hidden="1" customWidth="1"/>
    <col min="38" max="16384" width="9.140625" style="1"/>
  </cols>
  <sheetData>
    <row r="1" spans="1:37" ht="24">
      <c r="A1" s="5" t="s">
        <v>65</v>
      </c>
      <c r="B1" s="1"/>
      <c r="C1" s="1"/>
      <c r="D1" s="1"/>
      <c r="E1" s="5" t="s">
        <v>66</v>
      </c>
      <c r="F1" s="56"/>
      <c r="G1" s="57"/>
      <c r="H1" s="56"/>
      <c r="I1" s="56"/>
      <c r="J1" s="57"/>
      <c r="K1" s="58"/>
      <c r="L1" s="56"/>
      <c r="M1" s="56"/>
      <c r="N1" s="56"/>
      <c r="O1" s="56"/>
      <c r="P1" s="1"/>
      <c r="Q1" s="4"/>
      <c r="R1" s="4"/>
      <c r="S1" s="4"/>
      <c r="T1" s="1"/>
      <c r="U1" s="1"/>
      <c r="V1" s="1"/>
      <c r="W1" s="1"/>
      <c r="X1" s="1"/>
      <c r="Y1" s="1"/>
      <c r="Z1" s="42" t="s">
        <v>1</v>
      </c>
      <c r="AA1" s="43" t="s">
        <v>2</v>
      </c>
      <c r="AB1" s="42" t="s">
        <v>3</v>
      </c>
      <c r="AC1" s="42" t="s">
        <v>4</v>
      </c>
      <c r="AD1" s="42" t="s">
        <v>5</v>
      </c>
      <c r="AE1" s="44" t="s">
        <v>6</v>
      </c>
      <c r="AF1" s="45" t="s">
        <v>7</v>
      </c>
      <c r="AG1" s="1"/>
      <c r="AH1" s="1"/>
    </row>
    <row r="2" spans="1:37">
      <c r="A2" s="5" t="s">
        <v>67</v>
      </c>
      <c r="B2" s="1"/>
      <c r="C2" s="1"/>
      <c r="D2" s="1"/>
      <c r="E2" s="5" t="s">
        <v>68</v>
      </c>
      <c r="F2" s="56"/>
      <c r="G2" s="57"/>
      <c r="H2" s="59"/>
      <c r="I2" s="56"/>
      <c r="J2" s="57"/>
      <c r="K2" s="58"/>
      <c r="L2" s="56"/>
      <c r="M2" s="56"/>
      <c r="N2" s="56"/>
      <c r="O2" s="56"/>
      <c r="P2" s="1"/>
      <c r="Q2" s="4"/>
      <c r="R2" s="4"/>
      <c r="S2" s="4"/>
      <c r="T2" s="1"/>
      <c r="U2" s="1"/>
      <c r="V2" s="1"/>
      <c r="W2" s="1"/>
      <c r="X2" s="1"/>
      <c r="Y2" s="1"/>
      <c r="Z2" s="42" t="s">
        <v>8</v>
      </c>
      <c r="AA2" s="46" t="s">
        <v>9</v>
      </c>
      <c r="AB2" s="46" t="s">
        <v>10</v>
      </c>
      <c r="AC2" s="46"/>
      <c r="AD2" s="47"/>
      <c r="AE2" s="44">
        <v>1</v>
      </c>
      <c r="AF2" s="48">
        <v>123.5</v>
      </c>
      <c r="AG2" s="1"/>
      <c r="AH2" s="1"/>
    </row>
    <row r="3" spans="1:37">
      <c r="A3" s="5" t="s">
        <v>11</v>
      </c>
      <c r="B3" s="56"/>
      <c r="C3" s="56"/>
      <c r="D3" s="56"/>
      <c r="E3" s="5" t="s">
        <v>235</v>
      </c>
      <c r="F3" s="56"/>
      <c r="G3" s="57"/>
      <c r="H3" s="56"/>
      <c r="I3" s="56"/>
      <c r="J3" s="57"/>
      <c r="K3" s="58"/>
      <c r="L3" s="56"/>
      <c r="M3" s="56"/>
      <c r="N3" s="56"/>
      <c r="O3" s="56"/>
      <c r="P3" s="1"/>
      <c r="Q3" s="4"/>
      <c r="R3" s="4"/>
      <c r="S3" s="4"/>
      <c r="T3" s="1"/>
      <c r="U3" s="1"/>
      <c r="V3" s="1"/>
      <c r="W3" s="1"/>
      <c r="X3" s="1"/>
      <c r="Y3" s="1"/>
      <c r="Z3" s="42" t="s">
        <v>12</v>
      </c>
      <c r="AA3" s="46" t="s">
        <v>13</v>
      </c>
      <c r="AB3" s="46" t="s">
        <v>10</v>
      </c>
      <c r="AC3" s="46" t="s">
        <v>14</v>
      </c>
      <c r="AD3" s="47" t="s">
        <v>15</v>
      </c>
      <c r="AE3" s="44">
        <v>2</v>
      </c>
      <c r="AF3" s="49">
        <v>123.46</v>
      </c>
      <c r="AG3" s="1"/>
      <c r="AH3" s="1"/>
    </row>
    <row r="4" spans="1:37">
      <c r="A4" s="1"/>
      <c r="B4" s="56"/>
      <c r="C4" s="56"/>
      <c r="D4" s="56"/>
      <c r="E4" s="1"/>
      <c r="F4" s="56"/>
      <c r="G4" s="56"/>
      <c r="H4" s="56"/>
      <c r="I4" s="56"/>
      <c r="J4" s="56"/>
      <c r="K4" s="56"/>
      <c r="L4" s="56"/>
      <c r="M4" s="56"/>
      <c r="N4" s="56"/>
      <c r="O4" s="56"/>
      <c r="P4" s="1"/>
      <c r="Q4" s="4"/>
      <c r="R4" s="4"/>
      <c r="S4" s="4"/>
      <c r="T4" s="1"/>
      <c r="U4" s="1"/>
      <c r="V4" s="1"/>
      <c r="W4" s="1"/>
      <c r="X4" s="1"/>
      <c r="Y4" s="1"/>
      <c r="Z4" s="42" t="s">
        <v>16</v>
      </c>
      <c r="AA4" s="46" t="s">
        <v>17</v>
      </c>
      <c r="AB4" s="46" t="s">
        <v>10</v>
      </c>
      <c r="AC4" s="46"/>
      <c r="AD4" s="47"/>
      <c r="AE4" s="44">
        <v>3</v>
      </c>
      <c r="AF4" s="50">
        <v>123.45699999999999</v>
      </c>
      <c r="AG4" s="1"/>
      <c r="AH4" s="1"/>
    </row>
    <row r="5" spans="1:37">
      <c r="A5" s="5" t="s">
        <v>69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4"/>
      <c r="R5" s="4"/>
      <c r="S5" s="4"/>
      <c r="T5" s="1"/>
      <c r="U5" s="1"/>
      <c r="V5" s="1"/>
      <c r="W5" s="1"/>
      <c r="X5" s="1"/>
      <c r="Y5" s="1"/>
      <c r="Z5" s="42" t="s">
        <v>18</v>
      </c>
      <c r="AA5" s="46" t="s">
        <v>13</v>
      </c>
      <c r="AB5" s="46" t="s">
        <v>10</v>
      </c>
      <c r="AC5" s="46" t="s">
        <v>14</v>
      </c>
      <c r="AD5" s="47" t="s">
        <v>15</v>
      </c>
      <c r="AE5" s="44">
        <v>4</v>
      </c>
      <c r="AF5" s="51">
        <v>123.4567</v>
      </c>
      <c r="AG5" s="1"/>
      <c r="AH5" s="1"/>
    </row>
    <row r="6" spans="1:37">
      <c r="A6" s="5" t="s">
        <v>70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4"/>
      <c r="R6" s="4"/>
      <c r="S6" s="4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44" t="s">
        <v>19</v>
      </c>
      <c r="AF6" s="49">
        <v>123.46</v>
      </c>
      <c r="AG6" s="1"/>
      <c r="AH6" s="1"/>
    </row>
    <row r="7" spans="1:37">
      <c r="A7" s="5" t="s">
        <v>236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4"/>
      <c r="R7" s="4"/>
      <c r="S7" s="4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7" ht="13.5">
      <c r="A8" s="1" t="s">
        <v>72</v>
      </c>
      <c r="B8" s="19"/>
      <c r="C8" s="20"/>
      <c r="D8" s="6" t="str">
        <f>CONCATENATE(AA2," ",AB2," ",AC2," ",AD2)</f>
        <v xml:space="preserve">Prehľad rozpočtových nákladov v EUR  </v>
      </c>
      <c r="E8" s="4"/>
      <c r="F8" s="1"/>
      <c r="G8" s="2"/>
      <c r="H8" s="2"/>
      <c r="I8" s="2"/>
      <c r="J8" s="2"/>
      <c r="K8" s="3"/>
      <c r="L8" s="3"/>
      <c r="M8" s="4"/>
      <c r="N8" s="4"/>
      <c r="O8" s="1"/>
      <c r="P8" s="1"/>
      <c r="Q8" s="4"/>
      <c r="R8" s="4"/>
      <c r="S8" s="4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7">
      <c r="A9" s="7" t="s">
        <v>20</v>
      </c>
      <c r="B9" s="7" t="s">
        <v>21</v>
      </c>
      <c r="C9" s="7" t="s">
        <v>22</v>
      </c>
      <c r="D9" s="7" t="s">
        <v>23</v>
      </c>
      <c r="E9" s="7" t="s">
        <v>24</v>
      </c>
      <c r="F9" s="7" t="s">
        <v>25</v>
      </c>
      <c r="G9" s="7" t="s">
        <v>26</v>
      </c>
      <c r="H9" s="7" t="s">
        <v>27</v>
      </c>
      <c r="I9" s="7" t="s">
        <v>28</v>
      </c>
      <c r="J9" s="7" t="s">
        <v>29</v>
      </c>
      <c r="K9" s="22" t="s">
        <v>30</v>
      </c>
      <c r="L9" s="23"/>
      <c r="M9" s="24" t="s">
        <v>31</v>
      </c>
      <c r="N9" s="23"/>
      <c r="O9" s="7" t="s">
        <v>0</v>
      </c>
      <c r="P9" s="25" t="s">
        <v>32</v>
      </c>
      <c r="Q9" s="28" t="s">
        <v>24</v>
      </c>
      <c r="R9" s="28" t="s">
        <v>24</v>
      </c>
      <c r="S9" s="25" t="s">
        <v>24</v>
      </c>
      <c r="T9" s="52" t="s">
        <v>33</v>
      </c>
      <c r="U9" s="53" t="s">
        <v>34</v>
      </c>
      <c r="V9" s="7" t="s">
        <v>35</v>
      </c>
      <c r="W9" s="7" t="s">
        <v>36</v>
      </c>
      <c r="X9" s="7" t="s">
        <v>37</v>
      </c>
      <c r="Y9" s="7" t="s">
        <v>38</v>
      </c>
      <c r="Z9" s="32" t="s">
        <v>39</v>
      </c>
      <c r="AA9" s="32" t="s">
        <v>40</v>
      </c>
      <c r="AB9" s="7" t="s">
        <v>35</v>
      </c>
      <c r="AC9" s="7" t="s">
        <v>41</v>
      </c>
      <c r="AD9" s="7" t="s">
        <v>42</v>
      </c>
      <c r="AE9" s="33" t="s">
        <v>43</v>
      </c>
      <c r="AF9" s="33" t="s">
        <v>44</v>
      </c>
      <c r="AG9" s="33" t="s">
        <v>24</v>
      </c>
      <c r="AH9" s="33" t="s">
        <v>45</v>
      </c>
      <c r="AJ9" s="1" t="s">
        <v>73</v>
      </c>
      <c r="AK9" s="1" t="s">
        <v>75</v>
      </c>
    </row>
    <row r="10" spans="1:37">
      <c r="A10" s="8" t="s">
        <v>46</v>
      </c>
      <c r="B10" s="8" t="s">
        <v>47</v>
      </c>
      <c r="C10" s="21"/>
      <c r="D10" s="8" t="s">
        <v>48</v>
      </c>
      <c r="E10" s="8" t="s">
        <v>49</v>
      </c>
      <c r="F10" s="8" t="s">
        <v>50</v>
      </c>
      <c r="G10" s="8" t="s">
        <v>51</v>
      </c>
      <c r="H10" s="8" t="s">
        <v>52</v>
      </c>
      <c r="I10" s="8" t="s">
        <v>53</v>
      </c>
      <c r="J10" s="8"/>
      <c r="K10" s="8" t="s">
        <v>26</v>
      </c>
      <c r="L10" s="8" t="s">
        <v>29</v>
      </c>
      <c r="M10" s="26" t="s">
        <v>26</v>
      </c>
      <c r="N10" s="8" t="s">
        <v>29</v>
      </c>
      <c r="O10" s="8" t="s">
        <v>54</v>
      </c>
      <c r="P10" s="27"/>
      <c r="Q10" s="29" t="s">
        <v>55</v>
      </c>
      <c r="R10" s="29" t="s">
        <v>56</v>
      </c>
      <c r="S10" s="27" t="s">
        <v>57</v>
      </c>
      <c r="T10" s="54" t="s">
        <v>58</v>
      </c>
      <c r="U10" s="55" t="s">
        <v>59</v>
      </c>
      <c r="V10" s="8" t="s">
        <v>60</v>
      </c>
      <c r="W10" s="30"/>
      <c r="X10" s="31"/>
      <c r="Y10" s="31"/>
      <c r="Z10" s="34" t="s">
        <v>61</v>
      </c>
      <c r="AA10" s="34" t="s">
        <v>46</v>
      </c>
      <c r="AB10" s="8" t="s">
        <v>62</v>
      </c>
      <c r="AC10" s="31"/>
      <c r="AD10" s="31"/>
      <c r="AE10" s="35"/>
      <c r="AF10" s="35"/>
      <c r="AG10" s="35"/>
      <c r="AH10" s="35"/>
      <c r="AJ10" s="1" t="s">
        <v>74</v>
      </c>
      <c r="AK10" s="1" t="s">
        <v>76</v>
      </c>
    </row>
    <row r="12" spans="1:37">
      <c r="B12" s="36" t="s">
        <v>77</v>
      </c>
      <c r="G12" s="60"/>
    </row>
    <row r="13" spans="1:37">
      <c r="B13" s="11" t="s">
        <v>104</v>
      </c>
      <c r="G13" s="60"/>
    </row>
    <row r="14" spans="1:37" ht="25.5">
      <c r="A14" s="9">
        <v>1</v>
      </c>
      <c r="B14" s="10" t="s">
        <v>110</v>
      </c>
      <c r="C14" s="11" t="s">
        <v>237</v>
      </c>
      <c r="D14" s="12" t="s">
        <v>238</v>
      </c>
      <c r="E14" s="13">
        <v>53</v>
      </c>
      <c r="F14" s="14" t="s">
        <v>239</v>
      </c>
      <c r="G14" s="60"/>
      <c r="H14" s="15">
        <f>ROUND(E14*G14,2)</f>
        <v>0</v>
      </c>
      <c r="J14" s="15">
        <f>ROUND(E14*G14,2)</f>
        <v>0</v>
      </c>
      <c r="L14" s="16">
        <f>E14*K14</f>
        <v>0</v>
      </c>
      <c r="N14" s="13">
        <f>E14*M14</f>
        <v>0</v>
      </c>
      <c r="P14" s="14" t="s">
        <v>240</v>
      </c>
      <c r="V14" s="17" t="s">
        <v>64</v>
      </c>
      <c r="X14" s="11" t="s">
        <v>237</v>
      </c>
      <c r="Y14" s="11" t="s">
        <v>237</v>
      </c>
      <c r="Z14" s="14" t="s">
        <v>180</v>
      </c>
      <c r="AJ14" s="1" t="s">
        <v>85</v>
      </c>
      <c r="AK14" s="1" t="s">
        <v>86</v>
      </c>
    </row>
    <row r="15" spans="1:37" ht="25.5">
      <c r="A15" s="9">
        <v>2</v>
      </c>
      <c r="B15" s="10" t="s">
        <v>110</v>
      </c>
      <c r="C15" s="11" t="s">
        <v>241</v>
      </c>
      <c r="D15" s="12" t="s">
        <v>242</v>
      </c>
      <c r="E15" s="13">
        <v>2</v>
      </c>
      <c r="F15" s="14" t="s">
        <v>89</v>
      </c>
      <c r="G15" s="60"/>
      <c r="H15" s="15">
        <f>ROUND(E15*G15,2)</f>
        <v>0</v>
      </c>
      <c r="J15" s="15">
        <f>ROUND(E15*G15,2)</f>
        <v>0</v>
      </c>
      <c r="L15" s="16">
        <f>E15*K15</f>
        <v>0</v>
      </c>
      <c r="N15" s="13">
        <f>E15*M15</f>
        <v>0</v>
      </c>
      <c r="P15" s="14" t="s">
        <v>243</v>
      </c>
      <c r="V15" s="17" t="s">
        <v>64</v>
      </c>
      <c r="X15" s="11" t="s">
        <v>241</v>
      </c>
      <c r="Y15" s="11" t="s">
        <v>241</v>
      </c>
      <c r="Z15" s="14" t="s">
        <v>180</v>
      </c>
      <c r="AJ15" s="1" t="s">
        <v>85</v>
      </c>
      <c r="AK15" s="1" t="s">
        <v>86</v>
      </c>
    </row>
    <row r="16" spans="1:37" ht="38.25">
      <c r="A16" s="9">
        <v>3</v>
      </c>
      <c r="B16" s="10" t="s">
        <v>110</v>
      </c>
      <c r="C16" s="11" t="s">
        <v>244</v>
      </c>
      <c r="D16" s="12" t="s">
        <v>245</v>
      </c>
      <c r="E16" s="13">
        <v>120</v>
      </c>
      <c r="F16" s="14" t="s">
        <v>82</v>
      </c>
      <c r="G16" s="60"/>
      <c r="H16" s="15">
        <f>ROUND(E16*G16,2)</f>
        <v>0</v>
      </c>
      <c r="J16" s="15">
        <f>ROUND(E16*G16,2)</f>
        <v>0</v>
      </c>
      <c r="L16" s="16">
        <f>E16*K16</f>
        <v>0</v>
      </c>
      <c r="N16" s="13">
        <f>E16*M16</f>
        <v>0</v>
      </c>
      <c r="P16" s="14" t="s">
        <v>246</v>
      </c>
      <c r="V16" s="17" t="s">
        <v>64</v>
      </c>
      <c r="X16" s="11" t="s">
        <v>244</v>
      </c>
      <c r="Y16" s="11" t="s">
        <v>244</v>
      </c>
      <c r="Z16" s="14" t="s">
        <v>180</v>
      </c>
      <c r="AJ16" s="1" t="s">
        <v>85</v>
      </c>
      <c r="AK16" s="1" t="s">
        <v>86</v>
      </c>
    </row>
    <row r="17" spans="1:37" ht="38.25">
      <c r="A17" s="9">
        <v>4</v>
      </c>
      <c r="B17" s="10" t="s">
        <v>110</v>
      </c>
      <c r="C17" s="11" t="s">
        <v>247</v>
      </c>
      <c r="D17" s="12" t="s">
        <v>248</v>
      </c>
      <c r="E17" s="13">
        <v>60</v>
      </c>
      <c r="F17" s="14" t="s">
        <v>82</v>
      </c>
      <c r="G17" s="60"/>
      <c r="H17" s="15">
        <f>ROUND(E17*G17,2)</f>
        <v>0</v>
      </c>
      <c r="J17" s="15">
        <f>ROUND(E17*G17,2)</f>
        <v>0</v>
      </c>
      <c r="L17" s="16">
        <f>E17*K17</f>
        <v>0</v>
      </c>
      <c r="N17" s="13">
        <f>E17*M17</f>
        <v>0</v>
      </c>
      <c r="P17" s="14" t="s">
        <v>249</v>
      </c>
      <c r="V17" s="17" t="s">
        <v>64</v>
      </c>
      <c r="X17" s="11" t="s">
        <v>247</v>
      </c>
      <c r="Y17" s="11" t="s">
        <v>247</v>
      </c>
      <c r="Z17" s="14" t="s">
        <v>180</v>
      </c>
      <c r="AJ17" s="1" t="s">
        <v>85</v>
      </c>
      <c r="AK17" s="1" t="s">
        <v>86</v>
      </c>
    </row>
    <row r="18" spans="1:37">
      <c r="D18" s="37" t="s">
        <v>149</v>
      </c>
      <c r="E18" s="38">
        <f>J18</f>
        <v>0</v>
      </c>
      <c r="G18" s="60"/>
      <c r="H18" s="38">
        <f>SUM(H12:H17)</f>
        <v>0</v>
      </c>
      <c r="I18" s="38">
        <f>SUM(I12:I17)</f>
        <v>0</v>
      </c>
      <c r="J18" s="38">
        <f>SUM(J12:J17)</f>
        <v>0</v>
      </c>
      <c r="L18" s="39">
        <f>SUM(L12:L17)</f>
        <v>0</v>
      </c>
      <c r="N18" s="40">
        <f>SUM(N12:N17)</f>
        <v>0</v>
      </c>
      <c r="W18" s="18">
        <f>SUM(W12:W17)</f>
        <v>0</v>
      </c>
    </row>
    <row r="19" spans="1:37">
      <c r="G19" s="60"/>
    </row>
    <row r="20" spans="1:37">
      <c r="D20" s="37" t="s">
        <v>150</v>
      </c>
      <c r="E20" s="40">
        <f>J20</f>
        <v>0</v>
      </c>
      <c r="G20" s="60"/>
      <c r="H20" s="38">
        <f>+H18</f>
        <v>0</v>
      </c>
      <c r="I20" s="38">
        <f>+I18</f>
        <v>0</v>
      </c>
      <c r="J20" s="38">
        <f>+J18</f>
        <v>0</v>
      </c>
      <c r="L20" s="39">
        <f>+L18</f>
        <v>0</v>
      </c>
      <c r="N20" s="40">
        <f>+N18</f>
        <v>0</v>
      </c>
      <c r="W20" s="18">
        <f>+W18</f>
        <v>0</v>
      </c>
    </row>
    <row r="21" spans="1:37">
      <c r="G21" s="60"/>
    </row>
    <row r="22" spans="1:37">
      <c r="B22" s="36" t="s">
        <v>250</v>
      </c>
      <c r="G22" s="60"/>
    </row>
    <row r="23" spans="1:37">
      <c r="B23" s="11" t="s">
        <v>251</v>
      </c>
      <c r="G23" s="60"/>
    </row>
    <row r="24" spans="1:37">
      <c r="A24" s="9">
        <v>5</v>
      </c>
      <c r="B24" s="10" t="s">
        <v>252</v>
      </c>
      <c r="C24" s="11" t="s">
        <v>253</v>
      </c>
      <c r="D24" s="12" t="s">
        <v>254</v>
      </c>
      <c r="E24" s="13">
        <v>53</v>
      </c>
      <c r="F24" s="14" t="s">
        <v>239</v>
      </c>
      <c r="G24" s="60"/>
      <c r="H24" s="15">
        <f>ROUND(E24*G24,2)</f>
        <v>0</v>
      </c>
      <c r="J24" s="15">
        <f t="shared" ref="J24:J87" si="0">ROUND(E24*G24,2)</f>
        <v>0</v>
      </c>
      <c r="L24" s="16">
        <f t="shared" ref="L24:L87" si="1">E24*K24</f>
        <v>0</v>
      </c>
      <c r="N24" s="13">
        <f t="shared" ref="N24:N87" si="2">E24*M24</f>
        <v>0</v>
      </c>
      <c r="P24" s="14" t="s">
        <v>255</v>
      </c>
      <c r="V24" s="17" t="s">
        <v>256</v>
      </c>
      <c r="X24" s="11" t="s">
        <v>253</v>
      </c>
      <c r="Y24" s="11" t="s">
        <v>253</v>
      </c>
      <c r="Z24" s="14" t="s">
        <v>180</v>
      </c>
      <c r="AJ24" s="1" t="s">
        <v>257</v>
      </c>
      <c r="AK24" s="1" t="s">
        <v>86</v>
      </c>
    </row>
    <row r="25" spans="1:37">
      <c r="A25" s="9">
        <v>6</v>
      </c>
      <c r="B25" s="10" t="s">
        <v>96</v>
      </c>
      <c r="C25" s="11" t="s">
        <v>258</v>
      </c>
      <c r="D25" s="12" t="s">
        <v>259</v>
      </c>
      <c r="E25" s="13">
        <v>53</v>
      </c>
      <c r="F25" s="14" t="s">
        <v>239</v>
      </c>
      <c r="G25" s="60"/>
      <c r="I25" s="15">
        <f>ROUND(E25*G25,2)</f>
        <v>0</v>
      </c>
      <c r="J25" s="15">
        <f t="shared" si="0"/>
        <v>0</v>
      </c>
      <c r="L25" s="16">
        <f t="shared" si="1"/>
        <v>0</v>
      </c>
      <c r="N25" s="13">
        <f t="shared" si="2"/>
        <v>0</v>
      </c>
      <c r="P25" s="14" t="s">
        <v>260</v>
      </c>
      <c r="V25" s="17" t="s">
        <v>63</v>
      </c>
      <c r="X25" s="11" t="s">
        <v>258</v>
      </c>
      <c r="Y25" s="11" t="s">
        <v>258</v>
      </c>
      <c r="Z25" s="14" t="s">
        <v>180</v>
      </c>
      <c r="AA25" s="11" t="s">
        <v>83</v>
      </c>
      <c r="AJ25" s="1" t="s">
        <v>261</v>
      </c>
      <c r="AK25" s="1" t="s">
        <v>86</v>
      </c>
    </row>
    <row r="26" spans="1:37">
      <c r="A26" s="9">
        <v>7</v>
      </c>
      <c r="B26" s="10" t="s">
        <v>96</v>
      </c>
      <c r="C26" s="11" t="s">
        <v>262</v>
      </c>
      <c r="D26" s="12" t="s">
        <v>263</v>
      </c>
      <c r="E26" s="13">
        <v>20</v>
      </c>
      <c r="F26" s="14" t="s">
        <v>239</v>
      </c>
      <c r="G26" s="60"/>
      <c r="I26" s="15">
        <f>ROUND(E26*G26,2)</f>
        <v>0</v>
      </c>
      <c r="J26" s="15">
        <f t="shared" si="0"/>
        <v>0</v>
      </c>
      <c r="L26" s="16">
        <f t="shared" si="1"/>
        <v>0</v>
      </c>
      <c r="N26" s="13">
        <f t="shared" si="2"/>
        <v>0</v>
      </c>
      <c r="P26" s="14" t="s">
        <v>264</v>
      </c>
      <c r="V26" s="17" t="s">
        <v>63</v>
      </c>
      <c r="X26" s="11" t="s">
        <v>262</v>
      </c>
      <c r="Y26" s="11" t="s">
        <v>262</v>
      </c>
      <c r="Z26" s="14" t="s">
        <v>180</v>
      </c>
      <c r="AA26" s="11" t="s">
        <v>83</v>
      </c>
      <c r="AJ26" s="1" t="s">
        <v>261</v>
      </c>
      <c r="AK26" s="1" t="s">
        <v>86</v>
      </c>
    </row>
    <row r="27" spans="1:37">
      <c r="A27" s="9">
        <v>8</v>
      </c>
      <c r="B27" s="10" t="s">
        <v>96</v>
      </c>
      <c r="C27" s="11" t="s">
        <v>265</v>
      </c>
      <c r="D27" s="12" t="s">
        <v>266</v>
      </c>
      <c r="E27" s="13">
        <v>10</v>
      </c>
      <c r="F27" s="14" t="s">
        <v>239</v>
      </c>
      <c r="G27" s="60"/>
      <c r="I27" s="15">
        <f>ROUND(E27*G27,2)</f>
        <v>0</v>
      </c>
      <c r="J27" s="15">
        <f t="shared" si="0"/>
        <v>0</v>
      </c>
      <c r="L27" s="16">
        <f t="shared" si="1"/>
        <v>0</v>
      </c>
      <c r="N27" s="13">
        <f t="shared" si="2"/>
        <v>0</v>
      </c>
      <c r="P27" s="14" t="s">
        <v>267</v>
      </c>
      <c r="V27" s="17" t="s">
        <v>63</v>
      </c>
      <c r="X27" s="11" t="s">
        <v>265</v>
      </c>
      <c r="Y27" s="11" t="s">
        <v>265</v>
      </c>
      <c r="Z27" s="14" t="s">
        <v>180</v>
      </c>
      <c r="AA27" s="11" t="s">
        <v>83</v>
      </c>
      <c r="AJ27" s="1" t="s">
        <v>261</v>
      </c>
      <c r="AK27" s="1" t="s">
        <v>86</v>
      </c>
    </row>
    <row r="28" spans="1:37">
      <c r="A28" s="9">
        <v>9</v>
      </c>
      <c r="B28" s="10" t="s">
        <v>96</v>
      </c>
      <c r="C28" s="11" t="s">
        <v>268</v>
      </c>
      <c r="D28" s="12" t="s">
        <v>269</v>
      </c>
      <c r="E28" s="13">
        <v>25</v>
      </c>
      <c r="F28" s="14" t="s">
        <v>239</v>
      </c>
      <c r="G28" s="60"/>
      <c r="I28" s="15">
        <f>ROUND(E28*G28,2)</f>
        <v>0</v>
      </c>
      <c r="J28" s="15">
        <f t="shared" si="0"/>
        <v>0</v>
      </c>
      <c r="L28" s="16">
        <f t="shared" si="1"/>
        <v>0</v>
      </c>
      <c r="N28" s="13">
        <f t="shared" si="2"/>
        <v>0</v>
      </c>
      <c r="P28" s="14" t="s">
        <v>270</v>
      </c>
      <c r="V28" s="17" t="s">
        <v>63</v>
      </c>
      <c r="X28" s="11" t="s">
        <v>268</v>
      </c>
      <c r="Y28" s="11" t="s">
        <v>268</v>
      </c>
      <c r="Z28" s="14" t="s">
        <v>180</v>
      </c>
      <c r="AA28" s="11" t="s">
        <v>83</v>
      </c>
      <c r="AJ28" s="1" t="s">
        <v>261</v>
      </c>
      <c r="AK28" s="1" t="s">
        <v>86</v>
      </c>
    </row>
    <row r="29" spans="1:37" ht="25.5">
      <c r="A29" s="9">
        <v>10</v>
      </c>
      <c r="B29" s="10" t="s">
        <v>252</v>
      </c>
      <c r="C29" s="11" t="s">
        <v>271</v>
      </c>
      <c r="D29" s="12" t="s">
        <v>272</v>
      </c>
      <c r="E29" s="13">
        <v>30</v>
      </c>
      <c r="F29" s="14" t="s">
        <v>239</v>
      </c>
      <c r="G29" s="60"/>
      <c r="H29" s="15">
        <f>ROUND(E29*G29,2)</f>
        <v>0</v>
      </c>
      <c r="J29" s="15">
        <f t="shared" si="0"/>
        <v>0</v>
      </c>
      <c r="L29" s="16">
        <f t="shared" si="1"/>
        <v>0</v>
      </c>
      <c r="N29" s="13">
        <f t="shared" si="2"/>
        <v>0</v>
      </c>
      <c r="P29" s="14" t="s">
        <v>273</v>
      </c>
      <c r="V29" s="17" t="s">
        <v>256</v>
      </c>
      <c r="X29" s="11" t="s">
        <v>271</v>
      </c>
      <c r="Y29" s="11" t="s">
        <v>271</v>
      </c>
      <c r="Z29" s="14" t="s">
        <v>180</v>
      </c>
      <c r="AJ29" s="1" t="s">
        <v>257</v>
      </c>
      <c r="AK29" s="1" t="s">
        <v>86</v>
      </c>
    </row>
    <row r="30" spans="1:37">
      <c r="A30" s="9">
        <v>11</v>
      </c>
      <c r="B30" s="10" t="s">
        <v>96</v>
      </c>
      <c r="C30" s="11" t="s">
        <v>274</v>
      </c>
      <c r="D30" s="12" t="s">
        <v>275</v>
      </c>
      <c r="E30" s="13">
        <v>30</v>
      </c>
      <c r="F30" s="14" t="s">
        <v>239</v>
      </c>
      <c r="G30" s="60"/>
      <c r="I30" s="15">
        <f>ROUND(E30*G30,2)</f>
        <v>0</v>
      </c>
      <c r="J30" s="15">
        <f t="shared" si="0"/>
        <v>0</v>
      </c>
      <c r="L30" s="16">
        <f t="shared" si="1"/>
        <v>0</v>
      </c>
      <c r="N30" s="13">
        <f t="shared" si="2"/>
        <v>0</v>
      </c>
      <c r="P30" s="14" t="s">
        <v>276</v>
      </c>
      <c r="V30" s="17" t="s">
        <v>63</v>
      </c>
      <c r="X30" s="11" t="s">
        <v>274</v>
      </c>
      <c r="Y30" s="11" t="s">
        <v>274</v>
      </c>
      <c r="Z30" s="14" t="s">
        <v>180</v>
      </c>
      <c r="AA30" s="11" t="s">
        <v>83</v>
      </c>
      <c r="AJ30" s="1" t="s">
        <v>261</v>
      </c>
      <c r="AK30" s="1" t="s">
        <v>86</v>
      </c>
    </row>
    <row r="31" spans="1:37" ht="25.5">
      <c r="A31" s="9">
        <v>12</v>
      </c>
      <c r="B31" s="10" t="s">
        <v>252</v>
      </c>
      <c r="C31" s="11" t="s">
        <v>277</v>
      </c>
      <c r="D31" s="12" t="s">
        <v>278</v>
      </c>
      <c r="E31" s="13">
        <v>96</v>
      </c>
      <c r="F31" s="14" t="s">
        <v>239</v>
      </c>
      <c r="G31" s="60"/>
      <c r="H31" s="15">
        <f>ROUND(E31*G31,2)</f>
        <v>0</v>
      </c>
      <c r="J31" s="15">
        <f t="shared" si="0"/>
        <v>0</v>
      </c>
      <c r="L31" s="16">
        <f t="shared" si="1"/>
        <v>0</v>
      </c>
      <c r="N31" s="13">
        <f t="shared" si="2"/>
        <v>0</v>
      </c>
      <c r="P31" s="14" t="s">
        <v>279</v>
      </c>
      <c r="V31" s="17" t="s">
        <v>256</v>
      </c>
      <c r="X31" s="11" t="s">
        <v>277</v>
      </c>
      <c r="Y31" s="11" t="s">
        <v>277</v>
      </c>
      <c r="Z31" s="14" t="s">
        <v>180</v>
      </c>
      <c r="AJ31" s="1" t="s">
        <v>257</v>
      </c>
      <c r="AK31" s="1" t="s">
        <v>86</v>
      </c>
    </row>
    <row r="32" spans="1:37">
      <c r="A32" s="9">
        <v>13</v>
      </c>
      <c r="B32" s="10" t="s">
        <v>96</v>
      </c>
      <c r="C32" s="11" t="s">
        <v>280</v>
      </c>
      <c r="D32" s="12" t="s">
        <v>281</v>
      </c>
      <c r="E32" s="13">
        <v>96</v>
      </c>
      <c r="F32" s="14" t="s">
        <v>239</v>
      </c>
      <c r="G32" s="60"/>
      <c r="I32" s="15">
        <f>ROUND(E32*G32,2)</f>
        <v>0</v>
      </c>
      <c r="J32" s="15">
        <f t="shared" si="0"/>
        <v>0</v>
      </c>
      <c r="L32" s="16">
        <f t="shared" si="1"/>
        <v>0</v>
      </c>
      <c r="N32" s="13">
        <f t="shared" si="2"/>
        <v>0</v>
      </c>
      <c r="P32" s="14" t="s">
        <v>282</v>
      </c>
      <c r="V32" s="17" t="s">
        <v>63</v>
      </c>
      <c r="X32" s="11" t="s">
        <v>280</v>
      </c>
      <c r="Y32" s="11" t="s">
        <v>280</v>
      </c>
      <c r="Z32" s="14" t="s">
        <v>180</v>
      </c>
      <c r="AA32" s="11" t="s">
        <v>83</v>
      </c>
      <c r="AJ32" s="1" t="s">
        <v>261</v>
      </c>
      <c r="AK32" s="1" t="s">
        <v>86</v>
      </c>
    </row>
    <row r="33" spans="1:37" ht="25.5">
      <c r="A33" s="9">
        <v>14</v>
      </c>
      <c r="B33" s="10" t="s">
        <v>252</v>
      </c>
      <c r="C33" s="11" t="s">
        <v>283</v>
      </c>
      <c r="D33" s="12" t="s">
        <v>284</v>
      </c>
      <c r="E33" s="13">
        <v>2</v>
      </c>
      <c r="F33" s="14" t="s">
        <v>239</v>
      </c>
      <c r="G33" s="60"/>
      <c r="H33" s="15">
        <f>ROUND(E33*G33,2)</f>
        <v>0</v>
      </c>
      <c r="J33" s="15">
        <f t="shared" si="0"/>
        <v>0</v>
      </c>
      <c r="L33" s="16">
        <f t="shared" si="1"/>
        <v>0</v>
      </c>
      <c r="N33" s="13">
        <f t="shared" si="2"/>
        <v>0</v>
      </c>
      <c r="P33" s="14" t="s">
        <v>285</v>
      </c>
      <c r="V33" s="17" t="s">
        <v>256</v>
      </c>
      <c r="X33" s="11" t="s">
        <v>283</v>
      </c>
      <c r="Y33" s="11" t="s">
        <v>283</v>
      </c>
      <c r="Z33" s="14" t="s">
        <v>180</v>
      </c>
      <c r="AJ33" s="1" t="s">
        <v>257</v>
      </c>
      <c r="AK33" s="1" t="s">
        <v>86</v>
      </c>
    </row>
    <row r="34" spans="1:37" ht="25.5">
      <c r="A34" s="9">
        <v>15</v>
      </c>
      <c r="B34" s="10" t="s">
        <v>252</v>
      </c>
      <c r="C34" s="11" t="s">
        <v>286</v>
      </c>
      <c r="D34" s="12" t="s">
        <v>287</v>
      </c>
      <c r="E34" s="13">
        <v>6</v>
      </c>
      <c r="F34" s="14" t="s">
        <v>239</v>
      </c>
      <c r="G34" s="60"/>
      <c r="H34" s="15">
        <f>ROUND(E34*G34,2)</f>
        <v>0</v>
      </c>
      <c r="J34" s="15">
        <f t="shared" si="0"/>
        <v>0</v>
      </c>
      <c r="L34" s="16">
        <f t="shared" si="1"/>
        <v>0</v>
      </c>
      <c r="N34" s="13">
        <f t="shared" si="2"/>
        <v>0</v>
      </c>
      <c r="P34" s="14" t="s">
        <v>288</v>
      </c>
      <c r="V34" s="17" t="s">
        <v>256</v>
      </c>
      <c r="X34" s="11" t="s">
        <v>286</v>
      </c>
      <c r="Y34" s="11" t="s">
        <v>286</v>
      </c>
      <c r="Z34" s="14" t="s">
        <v>180</v>
      </c>
      <c r="AJ34" s="1" t="s">
        <v>257</v>
      </c>
      <c r="AK34" s="1" t="s">
        <v>86</v>
      </c>
    </row>
    <row r="35" spans="1:37">
      <c r="A35" s="9">
        <v>16</v>
      </c>
      <c r="B35" s="10" t="s">
        <v>96</v>
      </c>
      <c r="C35" s="11" t="s">
        <v>289</v>
      </c>
      <c r="D35" s="12" t="s">
        <v>290</v>
      </c>
      <c r="E35" s="13">
        <v>5</v>
      </c>
      <c r="F35" s="14" t="s">
        <v>239</v>
      </c>
      <c r="G35" s="60"/>
      <c r="I35" s="15">
        <f>ROUND(E35*G35,2)</f>
        <v>0</v>
      </c>
      <c r="J35" s="15">
        <f t="shared" si="0"/>
        <v>0</v>
      </c>
      <c r="L35" s="16">
        <f t="shared" si="1"/>
        <v>0</v>
      </c>
      <c r="N35" s="13">
        <f t="shared" si="2"/>
        <v>0</v>
      </c>
      <c r="P35" s="14" t="s">
        <v>291</v>
      </c>
      <c r="V35" s="17" t="s">
        <v>63</v>
      </c>
      <c r="X35" s="11" t="s">
        <v>289</v>
      </c>
      <c r="Y35" s="11" t="s">
        <v>289</v>
      </c>
      <c r="Z35" s="14" t="s">
        <v>180</v>
      </c>
      <c r="AA35" s="11" t="s">
        <v>83</v>
      </c>
      <c r="AJ35" s="1" t="s">
        <v>261</v>
      </c>
      <c r="AK35" s="1" t="s">
        <v>86</v>
      </c>
    </row>
    <row r="36" spans="1:37">
      <c r="A36" s="9">
        <v>17</v>
      </c>
      <c r="B36" s="10" t="s">
        <v>96</v>
      </c>
      <c r="C36" s="11" t="s">
        <v>292</v>
      </c>
      <c r="D36" s="12" t="s">
        <v>293</v>
      </c>
      <c r="E36" s="13">
        <v>2</v>
      </c>
      <c r="F36" s="14" t="s">
        <v>239</v>
      </c>
      <c r="G36" s="60"/>
      <c r="I36" s="15">
        <f>ROUND(E36*G36,2)</f>
        <v>0</v>
      </c>
      <c r="J36" s="15">
        <f t="shared" si="0"/>
        <v>0</v>
      </c>
      <c r="L36" s="16">
        <f t="shared" si="1"/>
        <v>0</v>
      </c>
      <c r="N36" s="13">
        <f t="shared" si="2"/>
        <v>0</v>
      </c>
      <c r="P36" s="14" t="s">
        <v>294</v>
      </c>
      <c r="V36" s="17" t="s">
        <v>63</v>
      </c>
      <c r="X36" s="11" t="s">
        <v>292</v>
      </c>
      <c r="Y36" s="11" t="s">
        <v>292</v>
      </c>
      <c r="Z36" s="14" t="s">
        <v>180</v>
      </c>
      <c r="AA36" s="11" t="s">
        <v>83</v>
      </c>
      <c r="AJ36" s="1" t="s">
        <v>261</v>
      </c>
      <c r="AK36" s="1" t="s">
        <v>86</v>
      </c>
    </row>
    <row r="37" spans="1:37" ht="25.5">
      <c r="A37" s="9">
        <v>18</v>
      </c>
      <c r="B37" s="10" t="s">
        <v>252</v>
      </c>
      <c r="C37" s="11" t="s">
        <v>295</v>
      </c>
      <c r="D37" s="12" t="s">
        <v>296</v>
      </c>
      <c r="E37" s="13">
        <v>23</v>
      </c>
      <c r="F37" s="14" t="s">
        <v>239</v>
      </c>
      <c r="G37" s="60"/>
      <c r="H37" s="15">
        <f>ROUND(E37*G37,2)</f>
        <v>0</v>
      </c>
      <c r="J37" s="15">
        <f t="shared" si="0"/>
        <v>0</v>
      </c>
      <c r="L37" s="16">
        <f t="shared" si="1"/>
        <v>0</v>
      </c>
      <c r="N37" s="13">
        <f t="shared" si="2"/>
        <v>0</v>
      </c>
      <c r="P37" s="14" t="s">
        <v>297</v>
      </c>
      <c r="V37" s="17" t="s">
        <v>256</v>
      </c>
      <c r="X37" s="11" t="s">
        <v>295</v>
      </c>
      <c r="Y37" s="11" t="s">
        <v>295</v>
      </c>
      <c r="Z37" s="14" t="s">
        <v>180</v>
      </c>
      <c r="AJ37" s="1" t="s">
        <v>257</v>
      </c>
      <c r="AK37" s="1" t="s">
        <v>86</v>
      </c>
    </row>
    <row r="38" spans="1:37">
      <c r="A38" s="9">
        <v>19</v>
      </c>
      <c r="B38" s="10" t="s">
        <v>96</v>
      </c>
      <c r="C38" s="11" t="s">
        <v>298</v>
      </c>
      <c r="D38" s="12" t="s">
        <v>299</v>
      </c>
      <c r="E38" s="13">
        <v>11</v>
      </c>
      <c r="F38" s="14" t="s">
        <v>239</v>
      </c>
      <c r="G38" s="60"/>
      <c r="I38" s="15">
        <f>ROUND(E38*G38,2)</f>
        <v>0</v>
      </c>
      <c r="J38" s="15">
        <f t="shared" si="0"/>
        <v>0</v>
      </c>
      <c r="L38" s="16">
        <f t="shared" si="1"/>
        <v>0</v>
      </c>
      <c r="N38" s="13">
        <f t="shared" si="2"/>
        <v>0</v>
      </c>
      <c r="P38" s="14" t="s">
        <v>300</v>
      </c>
      <c r="V38" s="17" t="s">
        <v>63</v>
      </c>
      <c r="X38" s="11" t="s">
        <v>298</v>
      </c>
      <c r="Y38" s="11" t="s">
        <v>298</v>
      </c>
      <c r="Z38" s="14" t="s">
        <v>180</v>
      </c>
      <c r="AA38" s="11" t="s">
        <v>83</v>
      </c>
      <c r="AJ38" s="1" t="s">
        <v>261</v>
      </c>
      <c r="AK38" s="1" t="s">
        <v>86</v>
      </c>
    </row>
    <row r="39" spans="1:37">
      <c r="A39" s="9">
        <v>20</v>
      </c>
      <c r="B39" s="10" t="s">
        <v>96</v>
      </c>
      <c r="C39" s="11" t="s">
        <v>301</v>
      </c>
      <c r="D39" s="12" t="s">
        <v>302</v>
      </c>
      <c r="E39" s="13">
        <v>6</v>
      </c>
      <c r="F39" s="14" t="s">
        <v>239</v>
      </c>
      <c r="G39" s="60"/>
      <c r="I39" s="15">
        <f>ROUND(E39*G39,2)</f>
        <v>0</v>
      </c>
      <c r="J39" s="15">
        <f t="shared" si="0"/>
        <v>0</v>
      </c>
      <c r="L39" s="16">
        <f t="shared" si="1"/>
        <v>0</v>
      </c>
      <c r="N39" s="13">
        <f t="shared" si="2"/>
        <v>0</v>
      </c>
      <c r="P39" s="14" t="s">
        <v>303</v>
      </c>
      <c r="V39" s="17" t="s">
        <v>63</v>
      </c>
      <c r="X39" s="11" t="s">
        <v>301</v>
      </c>
      <c r="Y39" s="11" t="s">
        <v>301</v>
      </c>
      <c r="Z39" s="14" t="s">
        <v>180</v>
      </c>
      <c r="AA39" s="11" t="s">
        <v>83</v>
      </c>
      <c r="AJ39" s="1" t="s">
        <v>261</v>
      </c>
      <c r="AK39" s="1" t="s">
        <v>86</v>
      </c>
    </row>
    <row r="40" spans="1:37">
      <c r="A40" s="9">
        <v>21</v>
      </c>
      <c r="B40" s="10" t="s">
        <v>96</v>
      </c>
      <c r="C40" s="11" t="s">
        <v>304</v>
      </c>
      <c r="D40" s="12" t="s">
        <v>305</v>
      </c>
      <c r="E40" s="13">
        <v>6</v>
      </c>
      <c r="F40" s="14" t="s">
        <v>239</v>
      </c>
      <c r="G40" s="60"/>
      <c r="I40" s="15">
        <f>ROUND(E40*G40,2)</f>
        <v>0</v>
      </c>
      <c r="J40" s="15">
        <f t="shared" si="0"/>
        <v>0</v>
      </c>
      <c r="L40" s="16">
        <f t="shared" si="1"/>
        <v>0</v>
      </c>
      <c r="N40" s="13">
        <f t="shared" si="2"/>
        <v>0</v>
      </c>
      <c r="P40" s="14" t="s">
        <v>306</v>
      </c>
      <c r="V40" s="17" t="s">
        <v>63</v>
      </c>
      <c r="X40" s="11" t="s">
        <v>304</v>
      </c>
      <c r="Y40" s="11" t="s">
        <v>304</v>
      </c>
      <c r="Z40" s="14" t="s">
        <v>180</v>
      </c>
      <c r="AA40" s="11" t="s">
        <v>83</v>
      </c>
      <c r="AJ40" s="1" t="s">
        <v>261</v>
      </c>
      <c r="AK40" s="1" t="s">
        <v>86</v>
      </c>
    </row>
    <row r="41" spans="1:37">
      <c r="A41" s="9">
        <v>22</v>
      </c>
      <c r="B41" s="10" t="s">
        <v>96</v>
      </c>
      <c r="C41" s="11" t="s">
        <v>307</v>
      </c>
      <c r="D41" s="12" t="s">
        <v>308</v>
      </c>
      <c r="E41" s="13">
        <v>38</v>
      </c>
      <c r="F41" s="14" t="s">
        <v>239</v>
      </c>
      <c r="G41" s="60"/>
      <c r="I41" s="15">
        <f>ROUND(E41*G41,2)</f>
        <v>0</v>
      </c>
      <c r="J41" s="15">
        <f t="shared" si="0"/>
        <v>0</v>
      </c>
      <c r="L41" s="16">
        <f t="shared" si="1"/>
        <v>0</v>
      </c>
      <c r="N41" s="13">
        <f t="shared" si="2"/>
        <v>0</v>
      </c>
      <c r="P41" s="14" t="s">
        <v>309</v>
      </c>
      <c r="V41" s="17" t="s">
        <v>63</v>
      </c>
      <c r="X41" s="11" t="s">
        <v>307</v>
      </c>
      <c r="Y41" s="11" t="s">
        <v>307</v>
      </c>
      <c r="Z41" s="14" t="s">
        <v>180</v>
      </c>
      <c r="AA41" s="11" t="s">
        <v>83</v>
      </c>
      <c r="AJ41" s="1" t="s">
        <v>261</v>
      </c>
      <c r="AK41" s="1" t="s">
        <v>86</v>
      </c>
    </row>
    <row r="42" spans="1:37" ht="25.5">
      <c r="A42" s="9">
        <v>23</v>
      </c>
      <c r="B42" s="10" t="s">
        <v>252</v>
      </c>
      <c r="C42" s="11" t="s">
        <v>310</v>
      </c>
      <c r="D42" s="12" t="s">
        <v>311</v>
      </c>
      <c r="E42" s="13">
        <v>1</v>
      </c>
      <c r="F42" s="14" t="s">
        <v>239</v>
      </c>
      <c r="G42" s="60"/>
      <c r="H42" s="15">
        <f>ROUND(E42*G42,2)</f>
        <v>0</v>
      </c>
      <c r="J42" s="15">
        <f t="shared" si="0"/>
        <v>0</v>
      </c>
      <c r="L42" s="16">
        <f t="shared" si="1"/>
        <v>0</v>
      </c>
      <c r="N42" s="13">
        <f t="shared" si="2"/>
        <v>0</v>
      </c>
      <c r="P42" s="14" t="s">
        <v>312</v>
      </c>
      <c r="V42" s="17" t="s">
        <v>256</v>
      </c>
      <c r="X42" s="11" t="s">
        <v>310</v>
      </c>
      <c r="Y42" s="11" t="s">
        <v>310</v>
      </c>
      <c r="Z42" s="14" t="s">
        <v>180</v>
      </c>
      <c r="AJ42" s="1" t="s">
        <v>257</v>
      </c>
      <c r="AK42" s="1" t="s">
        <v>86</v>
      </c>
    </row>
    <row r="43" spans="1:37">
      <c r="A43" s="9">
        <v>24</v>
      </c>
      <c r="B43" s="10" t="s">
        <v>96</v>
      </c>
      <c r="C43" s="11" t="s">
        <v>313</v>
      </c>
      <c r="D43" s="12" t="s">
        <v>314</v>
      </c>
      <c r="E43" s="13">
        <v>1</v>
      </c>
      <c r="F43" s="14" t="s">
        <v>239</v>
      </c>
      <c r="G43" s="60"/>
      <c r="I43" s="15">
        <f>ROUND(E43*G43,2)</f>
        <v>0</v>
      </c>
      <c r="J43" s="15">
        <f t="shared" si="0"/>
        <v>0</v>
      </c>
      <c r="L43" s="16">
        <f t="shared" si="1"/>
        <v>0</v>
      </c>
      <c r="N43" s="13">
        <f t="shared" si="2"/>
        <v>0</v>
      </c>
      <c r="P43" s="14" t="s">
        <v>315</v>
      </c>
      <c r="V43" s="17" t="s">
        <v>63</v>
      </c>
      <c r="X43" s="11" t="s">
        <v>313</v>
      </c>
      <c r="Y43" s="11" t="s">
        <v>313</v>
      </c>
      <c r="Z43" s="14" t="s">
        <v>180</v>
      </c>
      <c r="AA43" s="11" t="s">
        <v>83</v>
      </c>
      <c r="AJ43" s="1" t="s">
        <v>261</v>
      </c>
      <c r="AK43" s="1" t="s">
        <v>86</v>
      </c>
    </row>
    <row r="44" spans="1:37" ht="25.5">
      <c r="A44" s="9">
        <v>25</v>
      </c>
      <c r="B44" s="10" t="s">
        <v>252</v>
      </c>
      <c r="C44" s="11" t="s">
        <v>316</v>
      </c>
      <c r="D44" s="12" t="s">
        <v>317</v>
      </c>
      <c r="E44" s="13">
        <v>6</v>
      </c>
      <c r="F44" s="14" t="s">
        <v>239</v>
      </c>
      <c r="G44" s="60"/>
      <c r="H44" s="15">
        <f>ROUND(E44*G44,2)</f>
        <v>0</v>
      </c>
      <c r="J44" s="15">
        <f t="shared" si="0"/>
        <v>0</v>
      </c>
      <c r="L44" s="16">
        <f t="shared" si="1"/>
        <v>0</v>
      </c>
      <c r="N44" s="13">
        <f t="shared" si="2"/>
        <v>0</v>
      </c>
      <c r="P44" s="14" t="s">
        <v>318</v>
      </c>
      <c r="V44" s="17" t="s">
        <v>256</v>
      </c>
      <c r="X44" s="11" t="s">
        <v>316</v>
      </c>
      <c r="Y44" s="11" t="s">
        <v>316</v>
      </c>
      <c r="Z44" s="14" t="s">
        <v>180</v>
      </c>
      <c r="AJ44" s="1" t="s">
        <v>257</v>
      </c>
      <c r="AK44" s="1" t="s">
        <v>86</v>
      </c>
    </row>
    <row r="45" spans="1:37">
      <c r="A45" s="9">
        <v>26</v>
      </c>
      <c r="B45" s="10" t="s">
        <v>96</v>
      </c>
      <c r="C45" s="11" t="s">
        <v>319</v>
      </c>
      <c r="D45" s="12" t="s">
        <v>320</v>
      </c>
      <c r="E45" s="13">
        <v>6</v>
      </c>
      <c r="F45" s="14" t="s">
        <v>239</v>
      </c>
      <c r="G45" s="60"/>
      <c r="I45" s="15">
        <f>ROUND(E45*G45,2)</f>
        <v>0</v>
      </c>
      <c r="J45" s="15">
        <f t="shared" si="0"/>
        <v>0</v>
      </c>
      <c r="L45" s="16">
        <f t="shared" si="1"/>
        <v>0</v>
      </c>
      <c r="N45" s="13">
        <f t="shared" si="2"/>
        <v>0</v>
      </c>
      <c r="P45" s="14" t="s">
        <v>321</v>
      </c>
      <c r="V45" s="17" t="s">
        <v>63</v>
      </c>
      <c r="X45" s="11" t="s">
        <v>319</v>
      </c>
      <c r="Y45" s="11" t="s">
        <v>319</v>
      </c>
      <c r="Z45" s="14" t="s">
        <v>180</v>
      </c>
      <c r="AA45" s="11" t="s">
        <v>83</v>
      </c>
      <c r="AJ45" s="1" t="s">
        <v>261</v>
      </c>
      <c r="AK45" s="1" t="s">
        <v>86</v>
      </c>
    </row>
    <row r="46" spans="1:37" ht="25.5">
      <c r="A46" s="9">
        <v>27</v>
      </c>
      <c r="B46" s="10" t="s">
        <v>252</v>
      </c>
      <c r="C46" s="11" t="s">
        <v>322</v>
      </c>
      <c r="D46" s="12" t="s">
        <v>323</v>
      </c>
      <c r="E46" s="13">
        <v>1</v>
      </c>
      <c r="F46" s="14" t="s">
        <v>239</v>
      </c>
      <c r="G46" s="60"/>
      <c r="H46" s="15">
        <f>ROUND(E46*G46,2)</f>
        <v>0</v>
      </c>
      <c r="J46" s="15">
        <f t="shared" si="0"/>
        <v>0</v>
      </c>
      <c r="L46" s="16">
        <f t="shared" si="1"/>
        <v>0</v>
      </c>
      <c r="N46" s="13">
        <f t="shared" si="2"/>
        <v>0</v>
      </c>
      <c r="P46" s="14" t="s">
        <v>324</v>
      </c>
      <c r="V46" s="17" t="s">
        <v>256</v>
      </c>
      <c r="X46" s="11" t="s">
        <v>322</v>
      </c>
      <c r="Y46" s="11" t="s">
        <v>322</v>
      </c>
      <c r="Z46" s="14" t="s">
        <v>180</v>
      </c>
      <c r="AJ46" s="1" t="s">
        <v>257</v>
      </c>
      <c r="AK46" s="1" t="s">
        <v>86</v>
      </c>
    </row>
    <row r="47" spans="1:37">
      <c r="A47" s="9">
        <v>28</v>
      </c>
      <c r="B47" s="10" t="s">
        <v>96</v>
      </c>
      <c r="C47" s="11" t="s">
        <v>325</v>
      </c>
      <c r="D47" s="12" t="s">
        <v>326</v>
      </c>
      <c r="E47" s="13">
        <v>1</v>
      </c>
      <c r="F47" s="14" t="s">
        <v>239</v>
      </c>
      <c r="G47" s="60"/>
      <c r="I47" s="15">
        <f>ROUND(E47*G47,2)</f>
        <v>0</v>
      </c>
      <c r="J47" s="15">
        <f t="shared" si="0"/>
        <v>0</v>
      </c>
      <c r="L47" s="16">
        <f t="shared" si="1"/>
        <v>0</v>
      </c>
      <c r="N47" s="13">
        <f t="shared" si="2"/>
        <v>0</v>
      </c>
      <c r="P47" s="14" t="s">
        <v>327</v>
      </c>
      <c r="V47" s="17" t="s">
        <v>63</v>
      </c>
      <c r="X47" s="11" t="s">
        <v>325</v>
      </c>
      <c r="Y47" s="11" t="s">
        <v>325</v>
      </c>
      <c r="Z47" s="14" t="s">
        <v>180</v>
      </c>
      <c r="AA47" s="11" t="s">
        <v>83</v>
      </c>
      <c r="AJ47" s="1" t="s">
        <v>261</v>
      </c>
      <c r="AK47" s="1" t="s">
        <v>86</v>
      </c>
    </row>
    <row r="48" spans="1:37" ht="25.5">
      <c r="A48" s="9">
        <v>29</v>
      </c>
      <c r="B48" s="10" t="s">
        <v>252</v>
      </c>
      <c r="C48" s="11" t="s">
        <v>328</v>
      </c>
      <c r="D48" s="12" t="s">
        <v>329</v>
      </c>
      <c r="E48" s="13">
        <v>13</v>
      </c>
      <c r="F48" s="14" t="s">
        <v>239</v>
      </c>
      <c r="G48" s="60"/>
      <c r="H48" s="15">
        <f>ROUND(E48*G48,2)</f>
        <v>0</v>
      </c>
      <c r="J48" s="15">
        <f t="shared" si="0"/>
        <v>0</v>
      </c>
      <c r="L48" s="16">
        <f t="shared" si="1"/>
        <v>0</v>
      </c>
      <c r="N48" s="13">
        <f t="shared" si="2"/>
        <v>0</v>
      </c>
      <c r="P48" s="14" t="s">
        <v>330</v>
      </c>
      <c r="V48" s="17" t="s">
        <v>256</v>
      </c>
      <c r="X48" s="11" t="s">
        <v>328</v>
      </c>
      <c r="Y48" s="11" t="s">
        <v>328</v>
      </c>
      <c r="Z48" s="14" t="s">
        <v>180</v>
      </c>
      <c r="AJ48" s="1" t="s">
        <v>257</v>
      </c>
      <c r="AK48" s="1" t="s">
        <v>86</v>
      </c>
    </row>
    <row r="49" spans="1:37">
      <c r="A49" s="9">
        <v>30</v>
      </c>
      <c r="B49" s="10" t="s">
        <v>96</v>
      </c>
      <c r="C49" s="11" t="s">
        <v>331</v>
      </c>
      <c r="D49" s="12" t="s">
        <v>332</v>
      </c>
      <c r="E49" s="13">
        <v>2</v>
      </c>
      <c r="F49" s="14" t="s">
        <v>239</v>
      </c>
      <c r="G49" s="60"/>
      <c r="I49" s="15">
        <f>ROUND(E49*G49,2)</f>
        <v>0</v>
      </c>
      <c r="J49" s="15">
        <f t="shared" si="0"/>
        <v>0</v>
      </c>
      <c r="L49" s="16">
        <f t="shared" si="1"/>
        <v>0</v>
      </c>
      <c r="N49" s="13">
        <f t="shared" si="2"/>
        <v>0</v>
      </c>
      <c r="P49" s="14" t="s">
        <v>333</v>
      </c>
      <c r="V49" s="17" t="s">
        <v>63</v>
      </c>
      <c r="X49" s="11" t="s">
        <v>331</v>
      </c>
      <c r="Y49" s="11" t="s">
        <v>331</v>
      </c>
      <c r="Z49" s="14" t="s">
        <v>180</v>
      </c>
      <c r="AA49" s="11" t="s">
        <v>83</v>
      </c>
      <c r="AJ49" s="1" t="s">
        <v>261</v>
      </c>
      <c r="AK49" s="1" t="s">
        <v>86</v>
      </c>
    </row>
    <row r="50" spans="1:37">
      <c r="A50" s="9">
        <v>31</v>
      </c>
      <c r="B50" s="10" t="s">
        <v>96</v>
      </c>
      <c r="C50" s="11" t="s">
        <v>334</v>
      </c>
      <c r="D50" s="12" t="s">
        <v>335</v>
      </c>
      <c r="E50" s="13">
        <v>19</v>
      </c>
      <c r="F50" s="14" t="s">
        <v>239</v>
      </c>
      <c r="G50" s="60"/>
      <c r="I50" s="15">
        <f>ROUND(E50*G50,2)</f>
        <v>0</v>
      </c>
      <c r="J50" s="15">
        <f t="shared" si="0"/>
        <v>0</v>
      </c>
      <c r="L50" s="16">
        <f t="shared" si="1"/>
        <v>0</v>
      </c>
      <c r="N50" s="13">
        <f t="shared" si="2"/>
        <v>0</v>
      </c>
      <c r="P50" s="14" t="s">
        <v>336</v>
      </c>
      <c r="V50" s="17" t="s">
        <v>63</v>
      </c>
      <c r="X50" s="11" t="s">
        <v>334</v>
      </c>
      <c r="Y50" s="11" t="s">
        <v>334</v>
      </c>
      <c r="Z50" s="14" t="s">
        <v>180</v>
      </c>
      <c r="AA50" s="11" t="s">
        <v>83</v>
      </c>
      <c r="AJ50" s="1" t="s">
        <v>261</v>
      </c>
      <c r="AK50" s="1" t="s">
        <v>86</v>
      </c>
    </row>
    <row r="51" spans="1:37">
      <c r="A51" s="9">
        <v>32</v>
      </c>
      <c r="B51" s="10" t="s">
        <v>252</v>
      </c>
      <c r="C51" s="11" t="s">
        <v>337</v>
      </c>
      <c r="D51" s="12" t="s">
        <v>338</v>
      </c>
      <c r="E51" s="13">
        <v>1</v>
      </c>
      <c r="F51" s="14" t="s">
        <v>239</v>
      </c>
      <c r="G51" s="60"/>
      <c r="H51" s="15">
        <f>ROUND(E51*G51,2)</f>
        <v>0</v>
      </c>
      <c r="J51" s="15">
        <f t="shared" si="0"/>
        <v>0</v>
      </c>
      <c r="L51" s="16">
        <f t="shared" si="1"/>
        <v>0</v>
      </c>
      <c r="N51" s="13">
        <f t="shared" si="2"/>
        <v>0</v>
      </c>
      <c r="P51" s="14" t="s">
        <v>339</v>
      </c>
      <c r="V51" s="17" t="s">
        <v>256</v>
      </c>
      <c r="X51" s="11" t="s">
        <v>337</v>
      </c>
      <c r="Y51" s="11" t="s">
        <v>337</v>
      </c>
      <c r="Z51" s="14" t="s">
        <v>180</v>
      </c>
      <c r="AJ51" s="1" t="s">
        <v>257</v>
      </c>
      <c r="AK51" s="1" t="s">
        <v>86</v>
      </c>
    </row>
    <row r="52" spans="1:37">
      <c r="A52" s="9">
        <v>33</v>
      </c>
      <c r="B52" s="10" t="s">
        <v>96</v>
      </c>
      <c r="C52" s="11" t="s">
        <v>340</v>
      </c>
      <c r="D52" s="12" t="s">
        <v>341</v>
      </c>
      <c r="E52" s="13">
        <v>1</v>
      </c>
      <c r="F52" s="14" t="s">
        <v>239</v>
      </c>
      <c r="G52" s="60"/>
      <c r="I52" s="15">
        <f>ROUND(E52*G52,2)</f>
        <v>0</v>
      </c>
      <c r="J52" s="15">
        <f t="shared" si="0"/>
        <v>0</v>
      </c>
      <c r="L52" s="16">
        <f t="shared" si="1"/>
        <v>0</v>
      </c>
      <c r="N52" s="13">
        <f t="shared" si="2"/>
        <v>0</v>
      </c>
      <c r="P52" s="14" t="s">
        <v>342</v>
      </c>
      <c r="V52" s="17" t="s">
        <v>63</v>
      </c>
      <c r="X52" s="11" t="s">
        <v>340</v>
      </c>
      <c r="Y52" s="11" t="s">
        <v>340</v>
      </c>
      <c r="Z52" s="14" t="s">
        <v>180</v>
      </c>
      <c r="AA52" s="11" t="s">
        <v>83</v>
      </c>
      <c r="AJ52" s="1" t="s">
        <v>261</v>
      </c>
      <c r="AK52" s="1" t="s">
        <v>86</v>
      </c>
    </row>
    <row r="53" spans="1:37">
      <c r="A53" s="9">
        <v>34</v>
      </c>
      <c r="B53" s="10" t="s">
        <v>252</v>
      </c>
      <c r="C53" s="11" t="s">
        <v>343</v>
      </c>
      <c r="D53" s="12" t="s">
        <v>344</v>
      </c>
      <c r="E53" s="13">
        <v>2</v>
      </c>
      <c r="F53" s="14" t="s">
        <v>239</v>
      </c>
      <c r="G53" s="60"/>
      <c r="H53" s="15">
        <f>ROUND(E53*G53,2)</f>
        <v>0</v>
      </c>
      <c r="J53" s="15">
        <f t="shared" si="0"/>
        <v>0</v>
      </c>
      <c r="L53" s="16">
        <f t="shared" si="1"/>
        <v>0</v>
      </c>
      <c r="N53" s="13">
        <f t="shared" si="2"/>
        <v>0</v>
      </c>
      <c r="P53" s="14" t="s">
        <v>345</v>
      </c>
      <c r="V53" s="17" t="s">
        <v>256</v>
      </c>
      <c r="X53" s="11" t="s">
        <v>343</v>
      </c>
      <c r="Y53" s="11" t="s">
        <v>343</v>
      </c>
      <c r="Z53" s="14" t="s">
        <v>180</v>
      </c>
      <c r="AJ53" s="1" t="s">
        <v>257</v>
      </c>
      <c r="AK53" s="1" t="s">
        <v>86</v>
      </c>
    </row>
    <row r="54" spans="1:37">
      <c r="A54" s="9">
        <v>35</v>
      </c>
      <c r="B54" s="10" t="s">
        <v>96</v>
      </c>
      <c r="C54" s="11" t="s">
        <v>346</v>
      </c>
      <c r="D54" s="12" t="s">
        <v>347</v>
      </c>
      <c r="E54" s="13">
        <v>1</v>
      </c>
      <c r="F54" s="14" t="s">
        <v>239</v>
      </c>
      <c r="G54" s="60"/>
      <c r="I54" s="15">
        <f>ROUND(E54*G54,2)</f>
        <v>0</v>
      </c>
      <c r="J54" s="15">
        <f t="shared" si="0"/>
        <v>0</v>
      </c>
      <c r="L54" s="16">
        <f t="shared" si="1"/>
        <v>0</v>
      </c>
      <c r="N54" s="13">
        <f t="shared" si="2"/>
        <v>0</v>
      </c>
      <c r="P54" s="14" t="s">
        <v>348</v>
      </c>
      <c r="V54" s="17" t="s">
        <v>63</v>
      </c>
      <c r="X54" s="11" t="s">
        <v>346</v>
      </c>
      <c r="Y54" s="11" t="s">
        <v>346</v>
      </c>
      <c r="Z54" s="14" t="s">
        <v>180</v>
      </c>
      <c r="AA54" s="11" t="s">
        <v>83</v>
      </c>
      <c r="AJ54" s="1" t="s">
        <v>261</v>
      </c>
      <c r="AK54" s="1" t="s">
        <v>86</v>
      </c>
    </row>
    <row r="55" spans="1:37">
      <c r="A55" s="9">
        <v>36</v>
      </c>
      <c r="B55" s="10" t="s">
        <v>96</v>
      </c>
      <c r="C55" s="11" t="s">
        <v>349</v>
      </c>
      <c r="D55" s="12" t="s">
        <v>350</v>
      </c>
      <c r="E55" s="13">
        <v>1</v>
      </c>
      <c r="F55" s="14" t="s">
        <v>239</v>
      </c>
      <c r="G55" s="60"/>
      <c r="I55" s="15">
        <f>ROUND(E55*G55,2)</f>
        <v>0</v>
      </c>
      <c r="J55" s="15">
        <f t="shared" si="0"/>
        <v>0</v>
      </c>
      <c r="L55" s="16">
        <f t="shared" si="1"/>
        <v>0</v>
      </c>
      <c r="N55" s="13">
        <f t="shared" si="2"/>
        <v>0</v>
      </c>
      <c r="P55" s="14" t="s">
        <v>351</v>
      </c>
      <c r="V55" s="17" t="s">
        <v>63</v>
      </c>
      <c r="X55" s="11" t="s">
        <v>349</v>
      </c>
      <c r="Y55" s="11" t="s">
        <v>349</v>
      </c>
      <c r="Z55" s="14" t="s">
        <v>180</v>
      </c>
      <c r="AA55" s="11" t="s">
        <v>83</v>
      </c>
      <c r="AJ55" s="1" t="s">
        <v>261</v>
      </c>
      <c r="AK55" s="1" t="s">
        <v>86</v>
      </c>
    </row>
    <row r="56" spans="1:37" ht="25.5">
      <c r="A56" s="9">
        <v>37</v>
      </c>
      <c r="B56" s="10" t="s">
        <v>252</v>
      </c>
      <c r="C56" s="11" t="s">
        <v>352</v>
      </c>
      <c r="D56" s="12" t="s">
        <v>353</v>
      </c>
      <c r="E56" s="13">
        <v>7</v>
      </c>
      <c r="F56" s="14" t="s">
        <v>239</v>
      </c>
      <c r="G56" s="60"/>
      <c r="H56" s="15">
        <f>ROUND(E56*G56,2)</f>
        <v>0</v>
      </c>
      <c r="J56" s="15">
        <f t="shared" si="0"/>
        <v>0</v>
      </c>
      <c r="L56" s="16">
        <f t="shared" si="1"/>
        <v>0</v>
      </c>
      <c r="N56" s="13">
        <f t="shared" si="2"/>
        <v>0</v>
      </c>
      <c r="P56" s="14" t="s">
        <v>354</v>
      </c>
      <c r="V56" s="17" t="s">
        <v>256</v>
      </c>
      <c r="X56" s="11" t="s">
        <v>352</v>
      </c>
      <c r="Y56" s="11" t="s">
        <v>352</v>
      </c>
      <c r="Z56" s="14" t="s">
        <v>180</v>
      </c>
      <c r="AJ56" s="1" t="s">
        <v>257</v>
      </c>
      <c r="AK56" s="1" t="s">
        <v>86</v>
      </c>
    </row>
    <row r="57" spans="1:37">
      <c r="A57" s="9">
        <v>38</v>
      </c>
      <c r="B57" s="10" t="s">
        <v>96</v>
      </c>
      <c r="C57" s="11" t="s">
        <v>355</v>
      </c>
      <c r="D57" s="12" t="s">
        <v>356</v>
      </c>
      <c r="E57" s="13">
        <v>7</v>
      </c>
      <c r="G57" s="60"/>
      <c r="I57" s="15">
        <f>ROUND(E57*G57,2)</f>
        <v>0</v>
      </c>
      <c r="J57" s="15">
        <f t="shared" si="0"/>
        <v>0</v>
      </c>
      <c r="L57" s="16">
        <f t="shared" si="1"/>
        <v>0</v>
      </c>
      <c r="N57" s="13">
        <f t="shared" si="2"/>
        <v>0</v>
      </c>
      <c r="P57" s="14" t="s">
        <v>357</v>
      </c>
      <c r="V57" s="17" t="s">
        <v>63</v>
      </c>
      <c r="X57" s="11" t="s">
        <v>355</v>
      </c>
      <c r="Y57" s="11" t="s">
        <v>355</v>
      </c>
      <c r="Z57" s="14" t="s">
        <v>180</v>
      </c>
      <c r="AA57" s="11" t="s">
        <v>83</v>
      </c>
      <c r="AJ57" s="1" t="s">
        <v>261</v>
      </c>
      <c r="AK57" s="1" t="s">
        <v>86</v>
      </c>
    </row>
    <row r="58" spans="1:37">
      <c r="A58" s="9">
        <v>39</v>
      </c>
      <c r="B58" s="10" t="s">
        <v>252</v>
      </c>
      <c r="C58" s="11" t="s">
        <v>358</v>
      </c>
      <c r="D58" s="12" t="s">
        <v>359</v>
      </c>
      <c r="E58" s="13">
        <v>10</v>
      </c>
      <c r="F58" s="14" t="s">
        <v>239</v>
      </c>
      <c r="G58" s="60"/>
      <c r="H58" s="15">
        <f>ROUND(E58*G58,2)</f>
        <v>0</v>
      </c>
      <c r="J58" s="15">
        <f t="shared" si="0"/>
        <v>0</v>
      </c>
      <c r="L58" s="16">
        <f t="shared" si="1"/>
        <v>0</v>
      </c>
      <c r="N58" s="13">
        <f t="shared" si="2"/>
        <v>0</v>
      </c>
      <c r="P58" s="14" t="s">
        <v>360</v>
      </c>
      <c r="V58" s="17" t="s">
        <v>256</v>
      </c>
      <c r="X58" s="11" t="s">
        <v>358</v>
      </c>
      <c r="Y58" s="11" t="s">
        <v>358</v>
      </c>
      <c r="Z58" s="14" t="s">
        <v>180</v>
      </c>
      <c r="AJ58" s="1" t="s">
        <v>257</v>
      </c>
      <c r="AK58" s="1" t="s">
        <v>86</v>
      </c>
    </row>
    <row r="59" spans="1:37">
      <c r="A59" s="9">
        <v>40</v>
      </c>
      <c r="B59" s="10" t="s">
        <v>96</v>
      </c>
      <c r="C59" s="11" t="s">
        <v>361</v>
      </c>
      <c r="D59" s="12" t="s">
        <v>356</v>
      </c>
      <c r="E59" s="13">
        <v>10</v>
      </c>
      <c r="G59" s="60"/>
      <c r="I59" s="15">
        <f>ROUND(E59*G59,2)</f>
        <v>0</v>
      </c>
      <c r="J59" s="15">
        <f t="shared" si="0"/>
        <v>0</v>
      </c>
      <c r="L59" s="16">
        <f t="shared" si="1"/>
        <v>0</v>
      </c>
      <c r="N59" s="13">
        <f t="shared" si="2"/>
        <v>0</v>
      </c>
      <c r="P59" s="14" t="s">
        <v>357</v>
      </c>
      <c r="V59" s="17" t="s">
        <v>63</v>
      </c>
      <c r="X59" s="11" t="s">
        <v>361</v>
      </c>
      <c r="Y59" s="11" t="s">
        <v>361</v>
      </c>
      <c r="Z59" s="14" t="s">
        <v>180</v>
      </c>
      <c r="AA59" s="11" t="s">
        <v>83</v>
      </c>
      <c r="AJ59" s="1" t="s">
        <v>261</v>
      </c>
      <c r="AK59" s="1" t="s">
        <v>86</v>
      </c>
    </row>
    <row r="60" spans="1:37" ht="25.5">
      <c r="A60" s="9">
        <v>41</v>
      </c>
      <c r="B60" s="10" t="s">
        <v>252</v>
      </c>
      <c r="C60" s="11" t="s">
        <v>362</v>
      </c>
      <c r="D60" s="12" t="s">
        <v>363</v>
      </c>
      <c r="E60" s="13">
        <v>1</v>
      </c>
      <c r="F60" s="14" t="s">
        <v>239</v>
      </c>
      <c r="G60" s="60"/>
      <c r="H60" s="15">
        <f>ROUND(E60*G60,2)</f>
        <v>0</v>
      </c>
      <c r="J60" s="15">
        <f t="shared" si="0"/>
        <v>0</v>
      </c>
      <c r="L60" s="16">
        <f t="shared" si="1"/>
        <v>0</v>
      </c>
      <c r="N60" s="13">
        <f t="shared" si="2"/>
        <v>0</v>
      </c>
      <c r="P60" s="14" t="s">
        <v>364</v>
      </c>
      <c r="V60" s="17" t="s">
        <v>256</v>
      </c>
      <c r="X60" s="11" t="s">
        <v>362</v>
      </c>
      <c r="Y60" s="11" t="s">
        <v>362</v>
      </c>
      <c r="Z60" s="14" t="s">
        <v>180</v>
      </c>
      <c r="AJ60" s="1" t="s">
        <v>257</v>
      </c>
      <c r="AK60" s="1" t="s">
        <v>86</v>
      </c>
    </row>
    <row r="61" spans="1:37">
      <c r="A61" s="9">
        <v>42</v>
      </c>
      <c r="B61" s="10" t="s">
        <v>96</v>
      </c>
      <c r="C61" s="11" t="s">
        <v>365</v>
      </c>
      <c r="D61" s="12" t="s">
        <v>366</v>
      </c>
      <c r="E61" s="13">
        <v>1</v>
      </c>
      <c r="F61" s="14" t="s">
        <v>239</v>
      </c>
      <c r="G61" s="60"/>
      <c r="I61" s="15">
        <f>ROUND(E61*G61,2)</f>
        <v>0</v>
      </c>
      <c r="J61" s="15">
        <f t="shared" si="0"/>
        <v>0</v>
      </c>
      <c r="L61" s="16">
        <f t="shared" si="1"/>
        <v>0</v>
      </c>
      <c r="N61" s="13">
        <f t="shared" si="2"/>
        <v>0</v>
      </c>
      <c r="P61" s="14" t="s">
        <v>367</v>
      </c>
      <c r="V61" s="17" t="s">
        <v>63</v>
      </c>
      <c r="X61" s="11" t="s">
        <v>365</v>
      </c>
      <c r="Y61" s="11" t="s">
        <v>365</v>
      </c>
      <c r="Z61" s="14" t="s">
        <v>180</v>
      </c>
      <c r="AA61" s="11" t="s">
        <v>83</v>
      </c>
      <c r="AJ61" s="1" t="s">
        <v>261</v>
      </c>
      <c r="AK61" s="1" t="s">
        <v>86</v>
      </c>
    </row>
    <row r="62" spans="1:37" ht="25.5">
      <c r="A62" s="9">
        <v>43</v>
      </c>
      <c r="B62" s="10" t="s">
        <v>252</v>
      </c>
      <c r="C62" s="11" t="s">
        <v>368</v>
      </c>
      <c r="D62" s="12" t="s">
        <v>369</v>
      </c>
      <c r="E62" s="13">
        <v>36</v>
      </c>
      <c r="F62" s="14" t="s">
        <v>239</v>
      </c>
      <c r="G62" s="60"/>
      <c r="H62" s="15">
        <f>ROUND(E62*G62,2)</f>
        <v>0</v>
      </c>
      <c r="J62" s="15">
        <f t="shared" si="0"/>
        <v>0</v>
      </c>
      <c r="L62" s="16">
        <f t="shared" si="1"/>
        <v>0</v>
      </c>
      <c r="N62" s="13">
        <f t="shared" si="2"/>
        <v>0</v>
      </c>
      <c r="P62" s="14" t="s">
        <v>370</v>
      </c>
      <c r="V62" s="17" t="s">
        <v>256</v>
      </c>
      <c r="X62" s="11" t="s">
        <v>368</v>
      </c>
      <c r="Y62" s="11" t="s">
        <v>368</v>
      </c>
      <c r="Z62" s="14" t="s">
        <v>180</v>
      </c>
      <c r="AJ62" s="1" t="s">
        <v>257</v>
      </c>
      <c r="AK62" s="1" t="s">
        <v>86</v>
      </c>
    </row>
    <row r="63" spans="1:37">
      <c r="A63" s="9">
        <v>44</v>
      </c>
      <c r="B63" s="10" t="s">
        <v>96</v>
      </c>
      <c r="C63" s="11" t="s">
        <v>371</v>
      </c>
      <c r="D63" s="12" t="s">
        <v>372</v>
      </c>
      <c r="E63" s="13">
        <v>36</v>
      </c>
      <c r="F63" s="14" t="s">
        <v>239</v>
      </c>
      <c r="G63" s="60"/>
      <c r="I63" s="15">
        <f>ROUND(E63*G63,2)</f>
        <v>0</v>
      </c>
      <c r="J63" s="15">
        <f t="shared" si="0"/>
        <v>0</v>
      </c>
      <c r="L63" s="16">
        <f t="shared" si="1"/>
        <v>0</v>
      </c>
      <c r="N63" s="13">
        <f t="shared" si="2"/>
        <v>0</v>
      </c>
      <c r="P63" s="14" t="s">
        <v>373</v>
      </c>
      <c r="V63" s="17" t="s">
        <v>63</v>
      </c>
      <c r="X63" s="11" t="s">
        <v>371</v>
      </c>
      <c r="Y63" s="11" t="s">
        <v>371</v>
      </c>
      <c r="Z63" s="14" t="s">
        <v>180</v>
      </c>
      <c r="AA63" s="11" t="s">
        <v>83</v>
      </c>
      <c r="AJ63" s="1" t="s">
        <v>261</v>
      </c>
      <c r="AK63" s="1" t="s">
        <v>86</v>
      </c>
    </row>
    <row r="64" spans="1:37">
      <c r="A64" s="9">
        <v>45</v>
      </c>
      <c r="B64" s="10" t="s">
        <v>252</v>
      </c>
      <c r="C64" s="11" t="s">
        <v>374</v>
      </c>
      <c r="D64" s="12" t="s">
        <v>375</v>
      </c>
      <c r="E64" s="13">
        <v>3</v>
      </c>
      <c r="F64" s="14" t="s">
        <v>239</v>
      </c>
      <c r="G64" s="60"/>
      <c r="H64" s="15">
        <f>ROUND(E64*G64,2)</f>
        <v>0</v>
      </c>
      <c r="J64" s="15">
        <f t="shared" si="0"/>
        <v>0</v>
      </c>
      <c r="L64" s="16">
        <f t="shared" si="1"/>
        <v>0</v>
      </c>
      <c r="N64" s="13">
        <f t="shared" si="2"/>
        <v>0</v>
      </c>
      <c r="P64" s="14" t="s">
        <v>376</v>
      </c>
      <c r="V64" s="17" t="s">
        <v>256</v>
      </c>
      <c r="X64" s="11" t="s">
        <v>374</v>
      </c>
      <c r="Y64" s="11" t="s">
        <v>374</v>
      </c>
      <c r="Z64" s="14" t="s">
        <v>180</v>
      </c>
      <c r="AJ64" s="1" t="s">
        <v>257</v>
      </c>
      <c r="AK64" s="1" t="s">
        <v>86</v>
      </c>
    </row>
    <row r="65" spans="1:37">
      <c r="A65" s="9">
        <v>46</v>
      </c>
      <c r="B65" s="10" t="s">
        <v>96</v>
      </c>
      <c r="C65" s="11" t="s">
        <v>377</v>
      </c>
      <c r="D65" s="12" t="s">
        <v>378</v>
      </c>
      <c r="E65" s="13">
        <v>3</v>
      </c>
      <c r="F65" s="14" t="s">
        <v>239</v>
      </c>
      <c r="G65" s="60"/>
      <c r="I65" s="15">
        <f>ROUND(E65*G65,2)</f>
        <v>0</v>
      </c>
      <c r="J65" s="15">
        <f t="shared" si="0"/>
        <v>0</v>
      </c>
      <c r="L65" s="16">
        <f t="shared" si="1"/>
        <v>0</v>
      </c>
      <c r="N65" s="13">
        <f t="shared" si="2"/>
        <v>0</v>
      </c>
      <c r="P65" s="14" t="s">
        <v>379</v>
      </c>
      <c r="V65" s="17" t="s">
        <v>63</v>
      </c>
      <c r="X65" s="11" t="s">
        <v>377</v>
      </c>
      <c r="Y65" s="11" t="s">
        <v>377</v>
      </c>
      <c r="Z65" s="14" t="s">
        <v>180</v>
      </c>
      <c r="AA65" s="11" t="s">
        <v>83</v>
      </c>
      <c r="AJ65" s="1" t="s">
        <v>261</v>
      </c>
      <c r="AK65" s="1" t="s">
        <v>86</v>
      </c>
    </row>
    <row r="66" spans="1:37">
      <c r="A66" s="9">
        <v>47</v>
      </c>
      <c r="B66" s="10" t="s">
        <v>96</v>
      </c>
      <c r="C66" s="11" t="s">
        <v>380</v>
      </c>
      <c r="D66" s="12" t="s">
        <v>381</v>
      </c>
      <c r="E66" s="13">
        <v>3</v>
      </c>
      <c r="F66" s="14" t="s">
        <v>239</v>
      </c>
      <c r="G66" s="60"/>
      <c r="I66" s="15">
        <f>ROUND(E66*G66,2)</f>
        <v>0</v>
      </c>
      <c r="J66" s="15">
        <f t="shared" si="0"/>
        <v>0</v>
      </c>
      <c r="L66" s="16">
        <f t="shared" si="1"/>
        <v>0</v>
      </c>
      <c r="N66" s="13">
        <f t="shared" si="2"/>
        <v>0</v>
      </c>
      <c r="P66" s="14" t="s">
        <v>382</v>
      </c>
      <c r="V66" s="17" t="s">
        <v>63</v>
      </c>
      <c r="X66" s="11" t="s">
        <v>380</v>
      </c>
      <c r="Y66" s="11" t="s">
        <v>380</v>
      </c>
      <c r="Z66" s="14" t="s">
        <v>180</v>
      </c>
      <c r="AA66" s="11" t="s">
        <v>83</v>
      </c>
      <c r="AJ66" s="1" t="s">
        <v>261</v>
      </c>
      <c r="AK66" s="1" t="s">
        <v>86</v>
      </c>
    </row>
    <row r="67" spans="1:37" ht="25.5">
      <c r="A67" s="9">
        <v>48</v>
      </c>
      <c r="B67" s="10" t="s">
        <v>252</v>
      </c>
      <c r="C67" s="11" t="s">
        <v>383</v>
      </c>
      <c r="D67" s="12" t="s">
        <v>384</v>
      </c>
      <c r="E67" s="13">
        <v>3</v>
      </c>
      <c r="F67" s="14" t="s">
        <v>239</v>
      </c>
      <c r="G67" s="60"/>
      <c r="H67" s="15">
        <f>ROUND(E67*G67,2)</f>
        <v>0</v>
      </c>
      <c r="J67" s="15">
        <f t="shared" si="0"/>
        <v>0</v>
      </c>
      <c r="L67" s="16">
        <f t="shared" si="1"/>
        <v>0</v>
      </c>
      <c r="N67" s="13">
        <f t="shared" si="2"/>
        <v>0</v>
      </c>
      <c r="P67" s="14" t="s">
        <v>385</v>
      </c>
      <c r="V67" s="17" t="s">
        <v>256</v>
      </c>
      <c r="X67" s="11" t="s">
        <v>383</v>
      </c>
      <c r="Y67" s="11" t="s">
        <v>383</v>
      </c>
      <c r="Z67" s="14" t="s">
        <v>180</v>
      </c>
      <c r="AJ67" s="1" t="s">
        <v>257</v>
      </c>
      <c r="AK67" s="1" t="s">
        <v>86</v>
      </c>
    </row>
    <row r="68" spans="1:37">
      <c r="A68" s="9">
        <v>49</v>
      </c>
      <c r="B68" s="10" t="s">
        <v>96</v>
      </c>
      <c r="C68" s="11" t="s">
        <v>386</v>
      </c>
      <c r="D68" s="12" t="s">
        <v>387</v>
      </c>
      <c r="E68" s="13">
        <v>3</v>
      </c>
      <c r="F68" s="14" t="s">
        <v>239</v>
      </c>
      <c r="G68" s="60"/>
      <c r="I68" s="15">
        <f>ROUND(E68*G68,2)</f>
        <v>0</v>
      </c>
      <c r="J68" s="15">
        <f t="shared" si="0"/>
        <v>0</v>
      </c>
      <c r="L68" s="16">
        <f t="shared" si="1"/>
        <v>0</v>
      </c>
      <c r="N68" s="13">
        <f t="shared" si="2"/>
        <v>0</v>
      </c>
      <c r="P68" s="14" t="s">
        <v>388</v>
      </c>
      <c r="V68" s="17" t="s">
        <v>63</v>
      </c>
      <c r="X68" s="11" t="s">
        <v>386</v>
      </c>
      <c r="Y68" s="11" t="s">
        <v>386</v>
      </c>
      <c r="Z68" s="14" t="s">
        <v>180</v>
      </c>
      <c r="AA68" s="11" t="s">
        <v>83</v>
      </c>
      <c r="AJ68" s="1" t="s">
        <v>261</v>
      </c>
      <c r="AK68" s="1" t="s">
        <v>86</v>
      </c>
    </row>
    <row r="69" spans="1:37" ht="25.5">
      <c r="A69" s="9">
        <v>50</v>
      </c>
      <c r="B69" s="10" t="s">
        <v>252</v>
      </c>
      <c r="C69" s="11" t="s">
        <v>389</v>
      </c>
      <c r="D69" s="12" t="s">
        <v>390</v>
      </c>
      <c r="E69" s="13">
        <v>2</v>
      </c>
      <c r="F69" s="14" t="s">
        <v>239</v>
      </c>
      <c r="G69" s="60"/>
      <c r="H69" s="15">
        <f>ROUND(E69*G69,2)</f>
        <v>0</v>
      </c>
      <c r="J69" s="15">
        <f t="shared" si="0"/>
        <v>0</v>
      </c>
      <c r="L69" s="16">
        <f t="shared" si="1"/>
        <v>0</v>
      </c>
      <c r="N69" s="13">
        <f t="shared" si="2"/>
        <v>0</v>
      </c>
      <c r="P69" s="14" t="s">
        <v>391</v>
      </c>
      <c r="V69" s="17" t="s">
        <v>256</v>
      </c>
      <c r="X69" s="11" t="s">
        <v>389</v>
      </c>
      <c r="Y69" s="11" t="s">
        <v>389</v>
      </c>
      <c r="Z69" s="14" t="s">
        <v>180</v>
      </c>
      <c r="AJ69" s="1" t="s">
        <v>257</v>
      </c>
      <c r="AK69" s="1" t="s">
        <v>86</v>
      </c>
    </row>
    <row r="70" spans="1:37" ht="25.5">
      <c r="A70" s="9">
        <v>51</v>
      </c>
      <c r="B70" s="10" t="s">
        <v>252</v>
      </c>
      <c r="C70" s="11" t="s">
        <v>392</v>
      </c>
      <c r="D70" s="12" t="s">
        <v>393</v>
      </c>
      <c r="E70" s="13">
        <v>3</v>
      </c>
      <c r="F70" s="14" t="s">
        <v>239</v>
      </c>
      <c r="G70" s="60"/>
      <c r="H70" s="15">
        <f>ROUND(E70*G70,2)</f>
        <v>0</v>
      </c>
      <c r="J70" s="15">
        <f t="shared" si="0"/>
        <v>0</v>
      </c>
      <c r="L70" s="16">
        <f t="shared" si="1"/>
        <v>0</v>
      </c>
      <c r="N70" s="13">
        <f t="shared" si="2"/>
        <v>0</v>
      </c>
      <c r="P70" s="14" t="s">
        <v>394</v>
      </c>
      <c r="V70" s="17" t="s">
        <v>256</v>
      </c>
      <c r="X70" s="11" t="s">
        <v>392</v>
      </c>
      <c r="Y70" s="11" t="s">
        <v>392</v>
      </c>
      <c r="Z70" s="14" t="s">
        <v>180</v>
      </c>
      <c r="AJ70" s="1" t="s">
        <v>257</v>
      </c>
      <c r="AK70" s="1" t="s">
        <v>86</v>
      </c>
    </row>
    <row r="71" spans="1:37">
      <c r="A71" s="9">
        <v>52</v>
      </c>
      <c r="B71" s="10" t="s">
        <v>96</v>
      </c>
      <c r="C71" s="11" t="s">
        <v>395</v>
      </c>
      <c r="D71" s="12" t="s">
        <v>396</v>
      </c>
      <c r="E71" s="13">
        <v>3</v>
      </c>
      <c r="F71" s="14" t="s">
        <v>239</v>
      </c>
      <c r="G71" s="60"/>
      <c r="I71" s="15">
        <f>ROUND(E71*G71,2)</f>
        <v>0</v>
      </c>
      <c r="J71" s="15">
        <f t="shared" si="0"/>
        <v>0</v>
      </c>
      <c r="L71" s="16">
        <f t="shared" si="1"/>
        <v>0</v>
      </c>
      <c r="N71" s="13">
        <f t="shared" si="2"/>
        <v>0</v>
      </c>
      <c r="P71" s="14" t="s">
        <v>397</v>
      </c>
      <c r="V71" s="17" t="s">
        <v>63</v>
      </c>
      <c r="X71" s="11" t="s">
        <v>395</v>
      </c>
      <c r="Y71" s="11" t="s">
        <v>395</v>
      </c>
      <c r="Z71" s="14" t="s">
        <v>180</v>
      </c>
      <c r="AA71" s="11" t="s">
        <v>83</v>
      </c>
      <c r="AJ71" s="1" t="s">
        <v>261</v>
      </c>
      <c r="AK71" s="1" t="s">
        <v>86</v>
      </c>
    </row>
    <row r="72" spans="1:37" ht="25.5">
      <c r="A72" s="9">
        <v>53</v>
      </c>
      <c r="B72" s="10" t="s">
        <v>252</v>
      </c>
      <c r="C72" s="11" t="s">
        <v>398</v>
      </c>
      <c r="D72" s="12" t="s">
        <v>399</v>
      </c>
      <c r="E72" s="13">
        <v>1</v>
      </c>
      <c r="F72" s="14" t="s">
        <v>239</v>
      </c>
      <c r="G72" s="60"/>
      <c r="H72" s="15">
        <f>ROUND(E72*G72,2)</f>
        <v>0</v>
      </c>
      <c r="J72" s="15">
        <f t="shared" si="0"/>
        <v>0</v>
      </c>
      <c r="L72" s="16">
        <f t="shared" si="1"/>
        <v>0</v>
      </c>
      <c r="N72" s="13">
        <f t="shared" si="2"/>
        <v>0</v>
      </c>
      <c r="P72" s="14" t="s">
        <v>400</v>
      </c>
      <c r="V72" s="17" t="s">
        <v>256</v>
      </c>
      <c r="X72" s="11" t="s">
        <v>398</v>
      </c>
      <c r="Y72" s="11" t="s">
        <v>398</v>
      </c>
      <c r="Z72" s="14" t="s">
        <v>180</v>
      </c>
      <c r="AJ72" s="1" t="s">
        <v>257</v>
      </c>
      <c r="AK72" s="1" t="s">
        <v>86</v>
      </c>
    </row>
    <row r="73" spans="1:37">
      <c r="A73" s="9">
        <v>54</v>
      </c>
      <c r="B73" s="10" t="s">
        <v>96</v>
      </c>
      <c r="C73" s="11" t="s">
        <v>401</v>
      </c>
      <c r="D73" s="12" t="s">
        <v>402</v>
      </c>
      <c r="E73" s="13">
        <v>1</v>
      </c>
      <c r="F73" s="14" t="s">
        <v>239</v>
      </c>
      <c r="G73" s="60"/>
      <c r="I73" s="15">
        <f>ROUND(E73*G73,2)</f>
        <v>0</v>
      </c>
      <c r="J73" s="15">
        <f t="shared" si="0"/>
        <v>0</v>
      </c>
      <c r="L73" s="16">
        <f t="shared" si="1"/>
        <v>0</v>
      </c>
      <c r="N73" s="13">
        <f t="shared" si="2"/>
        <v>0</v>
      </c>
      <c r="P73" s="14" t="s">
        <v>403</v>
      </c>
      <c r="V73" s="17" t="s">
        <v>63</v>
      </c>
      <c r="X73" s="11" t="s">
        <v>401</v>
      </c>
      <c r="Y73" s="11" t="s">
        <v>401</v>
      </c>
      <c r="Z73" s="14" t="s">
        <v>180</v>
      </c>
      <c r="AA73" s="11" t="s">
        <v>83</v>
      </c>
      <c r="AJ73" s="1" t="s">
        <v>261</v>
      </c>
      <c r="AK73" s="1" t="s">
        <v>86</v>
      </c>
    </row>
    <row r="74" spans="1:37" ht="25.5">
      <c r="A74" s="9">
        <v>55</v>
      </c>
      <c r="B74" s="10" t="s">
        <v>252</v>
      </c>
      <c r="C74" s="11" t="s">
        <v>404</v>
      </c>
      <c r="D74" s="12" t="s">
        <v>405</v>
      </c>
      <c r="E74" s="13">
        <v>6</v>
      </c>
      <c r="F74" s="14" t="s">
        <v>239</v>
      </c>
      <c r="G74" s="60"/>
      <c r="H74" s="15">
        <f>ROUND(E74*G74,2)</f>
        <v>0</v>
      </c>
      <c r="J74" s="15">
        <f t="shared" si="0"/>
        <v>0</v>
      </c>
      <c r="L74" s="16">
        <f t="shared" si="1"/>
        <v>0</v>
      </c>
      <c r="N74" s="13">
        <f t="shared" si="2"/>
        <v>0</v>
      </c>
      <c r="P74" s="14" t="s">
        <v>406</v>
      </c>
      <c r="V74" s="17" t="s">
        <v>256</v>
      </c>
      <c r="X74" s="11" t="s">
        <v>404</v>
      </c>
      <c r="Y74" s="11" t="s">
        <v>404</v>
      </c>
      <c r="Z74" s="14" t="s">
        <v>180</v>
      </c>
      <c r="AJ74" s="1" t="s">
        <v>257</v>
      </c>
      <c r="AK74" s="1" t="s">
        <v>86</v>
      </c>
    </row>
    <row r="75" spans="1:37">
      <c r="A75" s="9">
        <v>56</v>
      </c>
      <c r="B75" s="10" t="s">
        <v>96</v>
      </c>
      <c r="C75" s="11" t="s">
        <v>407</v>
      </c>
      <c r="D75" s="12" t="s">
        <v>408</v>
      </c>
      <c r="E75" s="13">
        <v>2</v>
      </c>
      <c r="F75" s="14" t="s">
        <v>239</v>
      </c>
      <c r="G75" s="60"/>
      <c r="I75" s="15">
        <f>ROUND(E75*G75,2)</f>
        <v>0</v>
      </c>
      <c r="J75" s="15">
        <f t="shared" si="0"/>
        <v>0</v>
      </c>
      <c r="L75" s="16">
        <f t="shared" si="1"/>
        <v>0</v>
      </c>
      <c r="N75" s="13">
        <f t="shared" si="2"/>
        <v>0</v>
      </c>
      <c r="P75" s="14" t="s">
        <v>409</v>
      </c>
      <c r="V75" s="17" t="s">
        <v>63</v>
      </c>
      <c r="X75" s="11" t="s">
        <v>407</v>
      </c>
      <c r="Y75" s="11" t="s">
        <v>407</v>
      </c>
      <c r="Z75" s="14" t="s">
        <v>180</v>
      </c>
      <c r="AA75" s="11" t="s">
        <v>83</v>
      </c>
      <c r="AJ75" s="1" t="s">
        <v>261</v>
      </c>
      <c r="AK75" s="1" t="s">
        <v>86</v>
      </c>
    </row>
    <row r="76" spans="1:37">
      <c r="A76" s="9">
        <v>57</v>
      </c>
      <c r="B76" s="10" t="s">
        <v>96</v>
      </c>
      <c r="C76" s="11" t="s">
        <v>410</v>
      </c>
      <c r="D76" s="12" t="s">
        <v>411</v>
      </c>
      <c r="E76" s="13">
        <v>4</v>
      </c>
      <c r="F76" s="14" t="s">
        <v>239</v>
      </c>
      <c r="G76" s="60"/>
      <c r="I76" s="15">
        <f>ROUND(E76*G76,2)</f>
        <v>0</v>
      </c>
      <c r="J76" s="15">
        <f t="shared" si="0"/>
        <v>0</v>
      </c>
      <c r="L76" s="16">
        <f t="shared" si="1"/>
        <v>0</v>
      </c>
      <c r="N76" s="13">
        <f t="shared" si="2"/>
        <v>0</v>
      </c>
      <c r="P76" s="14" t="s">
        <v>412</v>
      </c>
      <c r="V76" s="17" t="s">
        <v>63</v>
      </c>
      <c r="X76" s="11" t="s">
        <v>410</v>
      </c>
      <c r="Y76" s="11" t="s">
        <v>410</v>
      </c>
      <c r="Z76" s="14" t="s">
        <v>180</v>
      </c>
      <c r="AA76" s="11" t="s">
        <v>83</v>
      </c>
      <c r="AJ76" s="1" t="s">
        <v>261</v>
      </c>
      <c r="AK76" s="1" t="s">
        <v>86</v>
      </c>
    </row>
    <row r="77" spans="1:37" ht="25.5">
      <c r="A77" s="9">
        <v>58</v>
      </c>
      <c r="B77" s="10" t="s">
        <v>252</v>
      </c>
      <c r="C77" s="11" t="s">
        <v>413</v>
      </c>
      <c r="D77" s="12" t="s">
        <v>414</v>
      </c>
      <c r="E77" s="13">
        <v>31</v>
      </c>
      <c r="F77" s="14" t="s">
        <v>239</v>
      </c>
      <c r="G77" s="60"/>
      <c r="H77" s="15">
        <f>ROUND(E77*G77,2)</f>
        <v>0</v>
      </c>
      <c r="J77" s="15">
        <f t="shared" si="0"/>
        <v>0</v>
      </c>
      <c r="L77" s="16">
        <f t="shared" si="1"/>
        <v>0</v>
      </c>
      <c r="N77" s="13">
        <f t="shared" si="2"/>
        <v>0</v>
      </c>
      <c r="P77" s="14" t="s">
        <v>415</v>
      </c>
      <c r="V77" s="17" t="s">
        <v>256</v>
      </c>
      <c r="X77" s="11" t="s">
        <v>413</v>
      </c>
      <c r="Y77" s="11" t="s">
        <v>413</v>
      </c>
      <c r="Z77" s="14" t="s">
        <v>180</v>
      </c>
      <c r="AJ77" s="1" t="s">
        <v>257</v>
      </c>
      <c r="AK77" s="1" t="s">
        <v>86</v>
      </c>
    </row>
    <row r="78" spans="1:37" ht="25.5">
      <c r="A78" s="9">
        <v>59</v>
      </c>
      <c r="B78" s="10" t="s">
        <v>96</v>
      </c>
      <c r="C78" s="11" t="s">
        <v>416</v>
      </c>
      <c r="D78" s="12" t="s">
        <v>417</v>
      </c>
      <c r="E78" s="13">
        <v>31</v>
      </c>
      <c r="F78" s="14" t="s">
        <v>239</v>
      </c>
      <c r="G78" s="60"/>
      <c r="I78" s="15">
        <f>ROUND(E78*G78,2)</f>
        <v>0</v>
      </c>
      <c r="J78" s="15">
        <f t="shared" si="0"/>
        <v>0</v>
      </c>
      <c r="L78" s="16">
        <f t="shared" si="1"/>
        <v>0</v>
      </c>
      <c r="N78" s="13">
        <f t="shared" si="2"/>
        <v>0</v>
      </c>
      <c r="P78" s="14" t="s">
        <v>418</v>
      </c>
      <c r="V78" s="17" t="s">
        <v>63</v>
      </c>
      <c r="X78" s="11" t="s">
        <v>416</v>
      </c>
      <c r="Y78" s="11" t="s">
        <v>416</v>
      </c>
      <c r="Z78" s="14" t="s">
        <v>180</v>
      </c>
      <c r="AA78" s="11" t="s">
        <v>83</v>
      </c>
      <c r="AJ78" s="1" t="s">
        <v>261</v>
      </c>
      <c r="AK78" s="1" t="s">
        <v>86</v>
      </c>
    </row>
    <row r="79" spans="1:37">
      <c r="A79" s="9">
        <v>60</v>
      </c>
      <c r="B79" s="10" t="s">
        <v>252</v>
      </c>
      <c r="C79" s="11" t="s">
        <v>419</v>
      </c>
      <c r="D79" s="12" t="s">
        <v>420</v>
      </c>
      <c r="E79" s="13">
        <v>3</v>
      </c>
      <c r="F79" s="14" t="s">
        <v>239</v>
      </c>
      <c r="G79" s="60"/>
      <c r="H79" s="15">
        <f>ROUND(E79*G79,2)</f>
        <v>0</v>
      </c>
      <c r="J79" s="15">
        <f t="shared" si="0"/>
        <v>0</v>
      </c>
      <c r="L79" s="16">
        <f t="shared" si="1"/>
        <v>0</v>
      </c>
      <c r="N79" s="13">
        <f t="shared" si="2"/>
        <v>0</v>
      </c>
      <c r="P79" s="14" t="s">
        <v>421</v>
      </c>
      <c r="V79" s="17" t="s">
        <v>256</v>
      </c>
      <c r="X79" s="11" t="s">
        <v>419</v>
      </c>
      <c r="Y79" s="11" t="s">
        <v>419</v>
      </c>
      <c r="Z79" s="14" t="s">
        <v>180</v>
      </c>
      <c r="AJ79" s="1" t="s">
        <v>257</v>
      </c>
      <c r="AK79" s="1" t="s">
        <v>86</v>
      </c>
    </row>
    <row r="80" spans="1:37" ht="25.5">
      <c r="A80" s="9">
        <v>61</v>
      </c>
      <c r="B80" s="10" t="s">
        <v>96</v>
      </c>
      <c r="C80" s="11" t="s">
        <v>422</v>
      </c>
      <c r="D80" s="12" t="s">
        <v>423</v>
      </c>
      <c r="E80" s="13">
        <v>3</v>
      </c>
      <c r="F80" s="14" t="s">
        <v>239</v>
      </c>
      <c r="G80" s="60"/>
      <c r="I80" s="15">
        <f>ROUND(E80*G80,2)</f>
        <v>0</v>
      </c>
      <c r="J80" s="15">
        <f t="shared" si="0"/>
        <v>0</v>
      </c>
      <c r="L80" s="16">
        <f t="shared" si="1"/>
        <v>0</v>
      </c>
      <c r="N80" s="13">
        <f t="shared" si="2"/>
        <v>0</v>
      </c>
      <c r="P80" s="14" t="s">
        <v>424</v>
      </c>
      <c r="V80" s="17" t="s">
        <v>63</v>
      </c>
      <c r="X80" s="11" t="s">
        <v>422</v>
      </c>
      <c r="Y80" s="11" t="s">
        <v>422</v>
      </c>
      <c r="Z80" s="14" t="s">
        <v>180</v>
      </c>
      <c r="AA80" s="11" t="s">
        <v>83</v>
      </c>
      <c r="AJ80" s="1" t="s">
        <v>261</v>
      </c>
      <c r="AK80" s="1" t="s">
        <v>86</v>
      </c>
    </row>
    <row r="81" spans="1:37" ht="25.5">
      <c r="A81" s="9">
        <v>62</v>
      </c>
      <c r="B81" s="10" t="s">
        <v>252</v>
      </c>
      <c r="C81" s="11" t="s">
        <v>425</v>
      </c>
      <c r="D81" s="12" t="s">
        <v>426</v>
      </c>
      <c r="E81" s="13">
        <v>6</v>
      </c>
      <c r="F81" s="14" t="s">
        <v>239</v>
      </c>
      <c r="G81" s="60"/>
      <c r="H81" s="15">
        <f>ROUND(E81*G81,2)</f>
        <v>0</v>
      </c>
      <c r="J81" s="15">
        <f t="shared" si="0"/>
        <v>0</v>
      </c>
      <c r="L81" s="16">
        <f t="shared" si="1"/>
        <v>0</v>
      </c>
      <c r="N81" s="13">
        <f t="shared" si="2"/>
        <v>0</v>
      </c>
      <c r="P81" s="14" t="s">
        <v>427</v>
      </c>
      <c r="V81" s="17" t="s">
        <v>256</v>
      </c>
      <c r="X81" s="11" t="s">
        <v>425</v>
      </c>
      <c r="Y81" s="11" t="s">
        <v>425</v>
      </c>
      <c r="Z81" s="14" t="s">
        <v>180</v>
      </c>
      <c r="AJ81" s="1" t="s">
        <v>257</v>
      </c>
      <c r="AK81" s="1" t="s">
        <v>86</v>
      </c>
    </row>
    <row r="82" spans="1:37">
      <c r="A82" s="9">
        <v>63</v>
      </c>
      <c r="B82" s="10" t="s">
        <v>96</v>
      </c>
      <c r="C82" s="11" t="s">
        <v>428</v>
      </c>
      <c r="D82" s="12" t="s">
        <v>429</v>
      </c>
      <c r="E82" s="13">
        <v>6</v>
      </c>
      <c r="F82" s="14" t="s">
        <v>239</v>
      </c>
      <c r="G82" s="60"/>
      <c r="I82" s="15">
        <f>ROUND(E82*G82,2)</f>
        <v>0</v>
      </c>
      <c r="J82" s="15">
        <f t="shared" si="0"/>
        <v>0</v>
      </c>
      <c r="L82" s="16">
        <f t="shared" si="1"/>
        <v>0</v>
      </c>
      <c r="N82" s="13">
        <f t="shared" si="2"/>
        <v>0</v>
      </c>
      <c r="P82" s="14" t="s">
        <v>430</v>
      </c>
      <c r="V82" s="17" t="s">
        <v>63</v>
      </c>
      <c r="X82" s="11" t="s">
        <v>428</v>
      </c>
      <c r="Y82" s="11" t="s">
        <v>428</v>
      </c>
      <c r="Z82" s="14" t="s">
        <v>180</v>
      </c>
      <c r="AA82" s="11" t="s">
        <v>83</v>
      </c>
      <c r="AJ82" s="1" t="s">
        <v>261</v>
      </c>
      <c r="AK82" s="1" t="s">
        <v>86</v>
      </c>
    </row>
    <row r="83" spans="1:37">
      <c r="A83" s="9">
        <v>64</v>
      </c>
      <c r="B83" s="10" t="s">
        <v>252</v>
      </c>
      <c r="C83" s="11" t="s">
        <v>431</v>
      </c>
      <c r="D83" s="12" t="s">
        <v>432</v>
      </c>
      <c r="E83" s="13">
        <v>164</v>
      </c>
      <c r="F83" s="14" t="s">
        <v>82</v>
      </c>
      <c r="G83" s="60"/>
      <c r="H83" s="15">
        <f>ROUND(E83*G83,2)</f>
        <v>0</v>
      </c>
      <c r="J83" s="15">
        <f t="shared" si="0"/>
        <v>0</v>
      </c>
      <c r="L83" s="16">
        <f t="shared" si="1"/>
        <v>0</v>
      </c>
      <c r="N83" s="13">
        <f t="shared" si="2"/>
        <v>0</v>
      </c>
      <c r="P83" s="14" t="s">
        <v>433</v>
      </c>
      <c r="V83" s="17" t="s">
        <v>256</v>
      </c>
      <c r="X83" s="11" t="s">
        <v>431</v>
      </c>
      <c r="Y83" s="11" t="s">
        <v>431</v>
      </c>
      <c r="Z83" s="14" t="s">
        <v>180</v>
      </c>
      <c r="AJ83" s="1" t="s">
        <v>257</v>
      </c>
      <c r="AK83" s="1" t="s">
        <v>86</v>
      </c>
    </row>
    <row r="84" spans="1:37" ht="25.5">
      <c r="A84" s="9">
        <v>65</v>
      </c>
      <c r="B84" s="10" t="s">
        <v>96</v>
      </c>
      <c r="C84" s="11" t="s">
        <v>434</v>
      </c>
      <c r="D84" s="12" t="s">
        <v>435</v>
      </c>
      <c r="E84" s="13">
        <v>164</v>
      </c>
      <c r="F84" s="14" t="s">
        <v>82</v>
      </c>
      <c r="G84" s="60"/>
      <c r="I84" s="15">
        <f>ROUND(E84*G84,2)</f>
        <v>0</v>
      </c>
      <c r="J84" s="15">
        <f t="shared" si="0"/>
        <v>0</v>
      </c>
      <c r="L84" s="16">
        <f t="shared" si="1"/>
        <v>0</v>
      </c>
      <c r="N84" s="13">
        <f t="shared" si="2"/>
        <v>0</v>
      </c>
      <c r="P84" s="14" t="s">
        <v>436</v>
      </c>
      <c r="V84" s="17" t="s">
        <v>63</v>
      </c>
      <c r="X84" s="11" t="s">
        <v>434</v>
      </c>
      <c r="Y84" s="11" t="s">
        <v>434</v>
      </c>
      <c r="Z84" s="14" t="s">
        <v>180</v>
      </c>
      <c r="AA84" s="11" t="s">
        <v>83</v>
      </c>
      <c r="AJ84" s="1" t="s">
        <v>261</v>
      </c>
      <c r="AK84" s="1" t="s">
        <v>86</v>
      </c>
    </row>
    <row r="85" spans="1:37">
      <c r="A85" s="9">
        <v>66</v>
      </c>
      <c r="B85" s="10" t="s">
        <v>252</v>
      </c>
      <c r="C85" s="11" t="s">
        <v>437</v>
      </c>
      <c r="D85" s="12" t="s">
        <v>438</v>
      </c>
      <c r="E85" s="13">
        <v>158</v>
      </c>
      <c r="F85" s="14" t="s">
        <v>82</v>
      </c>
      <c r="G85" s="60"/>
      <c r="H85" s="15">
        <f>ROUND(E85*G85,2)</f>
        <v>0</v>
      </c>
      <c r="J85" s="15">
        <f t="shared" si="0"/>
        <v>0</v>
      </c>
      <c r="L85" s="16">
        <f t="shared" si="1"/>
        <v>0</v>
      </c>
      <c r="N85" s="13">
        <f t="shared" si="2"/>
        <v>0</v>
      </c>
      <c r="P85" s="14" t="s">
        <v>439</v>
      </c>
      <c r="V85" s="17" t="s">
        <v>256</v>
      </c>
      <c r="X85" s="11" t="s">
        <v>437</v>
      </c>
      <c r="Y85" s="11" t="s">
        <v>437</v>
      </c>
      <c r="Z85" s="14" t="s">
        <v>180</v>
      </c>
      <c r="AJ85" s="1" t="s">
        <v>257</v>
      </c>
      <c r="AK85" s="1" t="s">
        <v>86</v>
      </c>
    </row>
    <row r="86" spans="1:37" ht="25.5">
      <c r="A86" s="9">
        <v>67</v>
      </c>
      <c r="B86" s="10" t="s">
        <v>96</v>
      </c>
      <c r="C86" s="11" t="s">
        <v>440</v>
      </c>
      <c r="D86" s="12" t="s">
        <v>441</v>
      </c>
      <c r="E86" s="13">
        <v>158</v>
      </c>
      <c r="F86" s="14" t="s">
        <v>82</v>
      </c>
      <c r="G86" s="60"/>
      <c r="I86" s="15">
        <f>ROUND(E86*G86,2)</f>
        <v>0</v>
      </c>
      <c r="J86" s="15">
        <f t="shared" si="0"/>
        <v>0</v>
      </c>
      <c r="L86" s="16">
        <f t="shared" si="1"/>
        <v>0</v>
      </c>
      <c r="N86" s="13">
        <f t="shared" si="2"/>
        <v>0</v>
      </c>
      <c r="P86" s="14" t="s">
        <v>442</v>
      </c>
      <c r="V86" s="17" t="s">
        <v>63</v>
      </c>
      <c r="X86" s="11" t="s">
        <v>440</v>
      </c>
      <c r="Y86" s="11" t="s">
        <v>440</v>
      </c>
      <c r="Z86" s="14" t="s">
        <v>180</v>
      </c>
      <c r="AA86" s="11" t="s">
        <v>83</v>
      </c>
      <c r="AJ86" s="1" t="s">
        <v>261</v>
      </c>
      <c r="AK86" s="1" t="s">
        <v>86</v>
      </c>
    </row>
    <row r="87" spans="1:37">
      <c r="A87" s="9">
        <v>68</v>
      </c>
      <c r="B87" s="10" t="s">
        <v>252</v>
      </c>
      <c r="C87" s="11" t="s">
        <v>443</v>
      </c>
      <c r="D87" s="12" t="s">
        <v>444</v>
      </c>
      <c r="E87" s="13">
        <v>12</v>
      </c>
      <c r="F87" s="14" t="s">
        <v>82</v>
      </c>
      <c r="G87" s="60"/>
      <c r="H87" s="15">
        <f>ROUND(E87*G87,2)</f>
        <v>0</v>
      </c>
      <c r="J87" s="15">
        <f t="shared" si="0"/>
        <v>0</v>
      </c>
      <c r="L87" s="16">
        <f t="shared" si="1"/>
        <v>0</v>
      </c>
      <c r="N87" s="13">
        <f t="shared" si="2"/>
        <v>0</v>
      </c>
      <c r="P87" s="14" t="s">
        <v>445</v>
      </c>
      <c r="V87" s="17" t="s">
        <v>256</v>
      </c>
      <c r="X87" s="11" t="s">
        <v>443</v>
      </c>
      <c r="Y87" s="11" t="s">
        <v>443</v>
      </c>
      <c r="Z87" s="14" t="s">
        <v>180</v>
      </c>
      <c r="AJ87" s="1" t="s">
        <v>257</v>
      </c>
      <c r="AK87" s="1" t="s">
        <v>86</v>
      </c>
    </row>
    <row r="88" spans="1:37" ht="25.5">
      <c r="A88" s="9">
        <v>69</v>
      </c>
      <c r="B88" s="10" t="s">
        <v>96</v>
      </c>
      <c r="C88" s="11" t="s">
        <v>446</v>
      </c>
      <c r="D88" s="12" t="s">
        <v>447</v>
      </c>
      <c r="E88" s="13">
        <v>12</v>
      </c>
      <c r="F88" s="14" t="s">
        <v>82</v>
      </c>
      <c r="G88" s="60"/>
      <c r="I88" s="15">
        <f>ROUND(E88*G88,2)</f>
        <v>0</v>
      </c>
      <c r="J88" s="15">
        <f t="shared" ref="J88:J100" si="3">ROUND(E88*G88,2)</f>
        <v>0</v>
      </c>
      <c r="L88" s="16">
        <f t="shared" ref="L88:L100" si="4">E88*K88</f>
        <v>0</v>
      </c>
      <c r="N88" s="13">
        <f t="shared" ref="N88:N100" si="5">E88*M88</f>
        <v>0</v>
      </c>
      <c r="P88" s="14" t="s">
        <v>448</v>
      </c>
      <c r="V88" s="17" t="s">
        <v>63</v>
      </c>
      <c r="X88" s="11" t="s">
        <v>446</v>
      </c>
      <c r="Y88" s="11" t="s">
        <v>446</v>
      </c>
      <c r="Z88" s="14" t="s">
        <v>180</v>
      </c>
      <c r="AA88" s="11" t="s">
        <v>83</v>
      </c>
      <c r="AJ88" s="1" t="s">
        <v>261</v>
      </c>
      <c r="AK88" s="1" t="s">
        <v>86</v>
      </c>
    </row>
    <row r="89" spans="1:37">
      <c r="A89" s="9">
        <v>70</v>
      </c>
      <c r="B89" s="10" t="s">
        <v>252</v>
      </c>
      <c r="C89" s="11" t="s">
        <v>449</v>
      </c>
      <c r="D89" s="12" t="s">
        <v>450</v>
      </c>
      <c r="E89" s="13">
        <v>9</v>
      </c>
      <c r="F89" s="14" t="s">
        <v>82</v>
      </c>
      <c r="G89" s="60"/>
      <c r="H89" s="15">
        <f>ROUND(E89*G89,2)</f>
        <v>0</v>
      </c>
      <c r="J89" s="15">
        <f t="shared" si="3"/>
        <v>0</v>
      </c>
      <c r="L89" s="16">
        <f t="shared" si="4"/>
        <v>0</v>
      </c>
      <c r="N89" s="13">
        <f t="shared" si="5"/>
        <v>0</v>
      </c>
      <c r="P89" s="14" t="s">
        <v>451</v>
      </c>
      <c r="V89" s="17" t="s">
        <v>256</v>
      </c>
      <c r="X89" s="11" t="s">
        <v>449</v>
      </c>
      <c r="Y89" s="11" t="s">
        <v>449</v>
      </c>
      <c r="Z89" s="14" t="s">
        <v>180</v>
      </c>
      <c r="AJ89" s="1" t="s">
        <v>257</v>
      </c>
      <c r="AK89" s="1" t="s">
        <v>86</v>
      </c>
    </row>
    <row r="90" spans="1:37" ht="25.5">
      <c r="A90" s="9">
        <v>71</v>
      </c>
      <c r="B90" s="10" t="s">
        <v>96</v>
      </c>
      <c r="C90" s="11" t="s">
        <v>452</v>
      </c>
      <c r="D90" s="12" t="s">
        <v>453</v>
      </c>
      <c r="E90" s="13">
        <v>9</v>
      </c>
      <c r="F90" s="14" t="s">
        <v>82</v>
      </c>
      <c r="G90" s="60"/>
      <c r="I90" s="15">
        <f>ROUND(E90*G90,2)</f>
        <v>0</v>
      </c>
      <c r="J90" s="15">
        <f t="shared" si="3"/>
        <v>0</v>
      </c>
      <c r="L90" s="16">
        <f t="shared" si="4"/>
        <v>0</v>
      </c>
      <c r="N90" s="13">
        <f t="shared" si="5"/>
        <v>0</v>
      </c>
      <c r="P90" s="14" t="s">
        <v>454</v>
      </c>
      <c r="V90" s="17" t="s">
        <v>63</v>
      </c>
      <c r="X90" s="11" t="s">
        <v>452</v>
      </c>
      <c r="Y90" s="11" t="s">
        <v>452</v>
      </c>
      <c r="Z90" s="14" t="s">
        <v>180</v>
      </c>
      <c r="AA90" s="11" t="s">
        <v>83</v>
      </c>
      <c r="AJ90" s="1" t="s">
        <v>261</v>
      </c>
      <c r="AK90" s="1" t="s">
        <v>86</v>
      </c>
    </row>
    <row r="91" spans="1:37" ht="25.5">
      <c r="A91" s="9">
        <v>72</v>
      </c>
      <c r="B91" s="10" t="s">
        <v>252</v>
      </c>
      <c r="C91" s="11" t="s">
        <v>455</v>
      </c>
      <c r="D91" s="12" t="s">
        <v>456</v>
      </c>
      <c r="E91" s="13">
        <v>331</v>
      </c>
      <c r="F91" s="14" t="s">
        <v>82</v>
      </c>
      <c r="G91" s="60"/>
      <c r="H91" s="15">
        <f>ROUND(E91*G91,2)</f>
        <v>0</v>
      </c>
      <c r="J91" s="15">
        <f t="shared" si="3"/>
        <v>0</v>
      </c>
      <c r="L91" s="16">
        <f t="shared" si="4"/>
        <v>0</v>
      </c>
      <c r="N91" s="13">
        <f t="shared" si="5"/>
        <v>0</v>
      </c>
      <c r="P91" s="14" t="s">
        <v>457</v>
      </c>
      <c r="V91" s="17" t="s">
        <v>256</v>
      </c>
      <c r="X91" s="11" t="s">
        <v>455</v>
      </c>
      <c r="Y91" s="11" t="s">
        <v>455</v>
      </c>
      <c r="Z91" s="14" t="s">
        <v>180</v>
      </c>
      <c r="AJ91" s="1" t="s">
        <v>257</v>
      </c>
      <c r="AK91" s="1" t="s">
        <v>86</v>
      </c>
    </row>
    <row r="92" spans="1:37" ht="25.5">
      <c r="A92" s="9">
        <v>73</v>
      </c>
      <c r="B92" s="10" t="s">
        <v>96</v>
      </c>
      <c r="C92" s="11" t="s">
        <v>458</v>
      </c>
      <c r="D92" s="12" t="s">
        <v>459</v>
      </c>
      <c r="E92" s="13">
        <v>331</v>
      </c>
      <c r="F92" s="14" t="s">
        <v>82</v>
      </c>
      <c r="G92" s="60"/>
      <c r="I92" s="15">
        <f>ROUND(E92*G92,2)</f>
        <v>0</v>
      </c>
      <c r="J92" s="15">
        <f t="shared" si="3"/>
        <v>0</v>
      </c>
      <c r="L92" s="16">
        <f t="shared" si="4"/>
        <v>0</v>
      </c>
      <c r="N92" s="13">
        <f t="shared" si="5"/>
        <v>0</v>
      </c>
      <c r="P92" s="14" t="s">
        <v>460</v>
      </c>
      <c r="V92" s="17" t="s">
        <v>63</v>
      </c>
      <c r="X92" s="11" t="s">
        <v>458</v>
      </c>
      <c r="Y92" s="11" t="s">
        <v>458</v>
      </c>
      <c r="Z92" s="14" t="s">
        <v>180</v>
      </c>
      <c r="AA92" s="11" t="s">
        <v>83</v>
      </c>
      <c r="AJ92" s="1" t="s">
        <v>261</v>
      </c>
      <c r="AK92" s="1" t="s">
        <v>86</v>
      </c>
    </row>
    <row r="93" spans="1:37" ht="25.5">
      <c r="A93" s="9">
        <v>74</v>
      </c>
      <c r="B93" s="10" t="s">
        <v>252</v>
      </c>
      <c r="C93" s="11" t="s">
        <v>461</v>
      </c>
      <c r="D93" s="12" t="s">
        <v>462</v>
      </c>
      <c r="E93" s="13">
        <v>216</v>
      </c>
      <c r="F93" s="14" t="s">
        <v>82</v>
      </c>
      <c r="G93" s="60"/>
      <c r="H93" s="15">
        <f>ROUND(E93*G93,2)</f>
        <v>0</v>
      </c>
      <c r="J93" s="15">
        <f t="shared" si="3"/>
        <v>0</v>
      </c>
      <c r="L93" s="16">
        <f t="shared" si="4"/>
        <v>0</v>
      </c>
      <c r="N93" s="13">
        <f t="shared" si="5"/>
        <v>0</v>
      </c>
      <c r="P93" s="14" t="s">
        <v>463</v>
      </c>
      <c r="V93" s="17" t="s">
        <v>256</v>
      </c>
      <c r="X93" s="11" t="s">
        <v>461</v>
      </c>
      <c r="Y93" s="11" t="s">
        <v>461</v>
      </c>
      <c r="Z93" s="14" t="s">
        <v>180</v>
      </c>
      <c r="AJ93" s="1" t="s">
        <v>257</v>
      </c>
      <c r="AK93" s="1" t="s">
        <v>86</v>
      </c>
    </row>
    <row r="94" spans="1:37" ht="25.5">
      <c r="A94" s="9">
        <v>75</v>
      </c>
      <c r="B94" s="10" t="s">
        <v>96</v>
      </c>
      <c r="C94" s="11" t="s">
        <v>464</v>
      </c>
      <c r="D94" s="12" t="s">
        <v>465</v>
      </c>
      <c r="E94" s="13">
        <v>216</v>
      </c>
      <c r="F94" s="14" t="s">
        <v>82</v>
      </c>
      <c r="G94" s="60"/>
      <c r="I94" s="15">
        <f>ROUND(E94*G94,2)</f>
        <v>0</v>
      </c>
      <c r="J94" s="15">
        <f t="shared" si="3"/>
        <v>0</v>
      </c>
      <c r="L94" s="16">
        <f t="shared" si="4"/>
        <v>0</v>
      </c>
      <c r="N94" s="13">
        <f t="shared" si="5"/>
        <v>0</v>
      </c>
      <c r="P94" s="14" t="s">
        <v>466</v>
      </c>
      <c r="V94" s="17" t="s">
        <v>63</v>
      </c>
      <c r="X94" s="11" t="s">
        <v>464</v>
      </c>
      <c r="Y94" s="11" t="s">
        <v>464</v>
      </c>
      <c r="Z94" s="14" t="s">
        <v>180</v>
      </c>
      <c r="AA94" s="11" t="s">
        <v>83</v>
      </c>
      <c r="AJ94" s="1" t="s">
        <v>261</v>
      </c>
      <c r="AK94" s="1" t="s">
        <v>86</v>
      </c>
    </row>
    <row r="95" spans="1:37" ht="25.5">
      <c r="A95" s="9">
        <v>76</v>
      </c>
      <c r="B95" s="10" t="s">
        <v>252</v>
      </c>
      <c r="C95" s="11" t="s">
        <v>467</v>
      </c>
      <c r="D95" s="12" t="s">
        <v>468</v>
      </c>
      <c r="E95" s="13">
        <v>39</v>
      </c>
      <c r="F95" s="14" t="s">
        <v>82</v>
      </c>
      <c r="G95" s="60"/>
      <c r="H95" s="15">
        <f>ROUND(E95*G95,2)</f>
        <v>0</v>
      </c>
      <c r="J95" s="15">
        <f t="shared" si="3"/>
        <v>0</v>
      </c>
      <c r="L95" s="16">
        <f t="shared" si="4"/>
        <v>0</v>
      </c>
      <c r="N95" s="13">
        <f t="shared" si="5"/>
        <v>0</v>
      </c>
      <c r="P95" s="14" t="s">
        <v>469</v>
      </c>
      <c r="V95" s="17" t="s">
        <v>256</v>
      </c>
      <c r="X95" s="11" t="s">
        <v>467</v>
      </c>
      <c r="Y95" s="11" t="s">
        <v>467</v>
      </c>
      <c r="Z95" s="14" t="s">
        <v>180</v>
      </c>
      <c r="AJ95" s="1" t="s">
        <v>257</v>
      </c>
      <c r="AK95" s="1" t="s">
        <v>86</v>
      </c>
    </row>
    <row r="96" spans="1:37" ht="25.5">
      <c r="A96" s="9">
        <v>77</v>
      </c>
      <c r="B96" s="10" t="s">
        <v>96</v>
      </c>
      <c r="C96" s="11" t="s">
        <v>470</v>
      </c>
      <c r="D96" s="12" t="s">
        <v>471</v>
      </c>
      <c r="E96" s="13">
        <v>39</v>
      </c>
      <c r="F96" s="14" t="s">
        <v>82</v>
      </c>
      <c r="G96" s="60"/>
      <c r="I96" s="15">
        <f>ROUND(E96*G96,2)</f>
        <v>0</v>
      </c>
      <c r="J96" s="15">
        <f t="shared" si="3"/>
        <v>0</v>
      </c>
      <c r="L96" s="16">
        <f t="shared" si="4"/>
        <v>0</v>
      </c>
      <c r="N96" s="13">
        <f t="shared" si="5"/>
        <v>0</v>
      </c>
      <c r="P96" s="14" t="s">
        <v>472</v>
      </c>
      <c r="V96" s="17" t="s">
        <v>63</v>
      </c>
      <c r="X96" s="11" t="s">
        <v>470</v>
      </c>
      <c r="Y96" s="11" t="s">
        <v>470</v>
      </c>
      <c r="Z96" s="14" t="s">
        <v>180</v>
      </c>
      <c r="AA96" s="11" t="s">
        <v>83</v>
      </c>
      <c r="AJ96" s="1" t="s">
        <v>261</v>
      </c>
      <c r="AK96" s="1" t="s">
        <v>86</v>
      </c>
    </row>
    <row r="97" spans="1:37" ht="25.5">
      <c r="A97" s="9">
        <v>78</v>
      </c>
      <c r="B97" s="10" t="s">
        <v>252</v>
      </c>
      <c r="C97" s="11" t="s">
        <v>473</v>
      </c>
      <c r="D97" s="12" t="s">
        <v>474</v>
      </c>
      <c r="E97" s="13">
        <v>29</v>
      </c>
      <c r="F97" s="14" t="s">
        <v>239</v>
      </c>
      <c r="G97" s="60"/>
      <c r="H97" s="15">
        <f>ROUND(E97*G97,2)</f>
        <v>0</v>
      </c>
      <c r="J97" s="15">
        <f t="shared" si="3"/>
        <v>0</v>
      </c>
      <c r="L97" s="16">
        <f t="shared" si="4"/>
        <v>0</v>
      </c>
      <c r="N97" s="13">
        <f t="shared" si="5"/>
        <v>0</v>
      </c>
      <c r="P97" s="14" t="s">
        <v>475</v>
      </c>
      <c r="V97" s="17" t="s">
        <v>256</v>
      </c>
      <c r="X97" s="11" t="s">
        <v>473</v>
      </c>
      <c r="Y97" s="11" t="s">
        <v>473</v>
      </c>
      <c r="Z97" s="14" t="s">
        <v>180</v>
      </c>
      <c r="AJ97" s="1" t="s">
        <v>257</v>
      </c>
      <c r="AK97" s="1" t="s">
        <v>86</v>
      </c>
    </row>
    <row r="98" spans="1:37">
      <c r="A98" s="9">
        <v>79</v>
      </c>
      <c r="B98" s="10" t="s">
        <v>96</v>
      </c>
      <c r="C98" s="11" t="s">
        <v>476</v>
      </c>
      <c r="D98" s="12" t="s">
        <v>477</v>
      </c>
      <c r="E98" s="13">
        <v>27</v>
      </c>
      <c r="F98" s="14" t="s">
        <v>239</v>
      </c>
      <c r="G98" s="60"/>
      <c r="I98" s="15">
        <f>ROUND(E98*G98,2)</f>
        <v>0</v>
      </c>
      <c r="J98" s="15">
        <f t="shared" si="3"/>
        <v>0</v>
      </c>
      <c r="L98" s="16">
        <f t="shared" si="4"/>
        <v>0</v>
      </c>
      <c r="N98" s="13">
        <f t="shared" si="5"/>
        <v>0</v>
      </c>
      <c r="P98" s="14" t="s">
        <v>478</v>
      </c>
      <c r="V98" s="17" t="s">
        <v>63</v>
      </c>
      <c r="X98" s="11" t="s">
        <v>476</v>
      </c>
      <c r="Y98" s="11" t="s">
        <v>476</v>
      </c>
      <c r="Z98" s="14" t="s">
        <v>180</v>
      </c>
      <c r="AA98" s="11" t="s">
        <v>83</v>
      </c>
      <c r="AJ98" s="1" t="s">
        <v>261</v>
      </c>
      <c r="AK98" s="1" t="s">
        <v>86</v>
      </c>
    </row>
    <row r="99" spans="1:37">
      <c r="A99" s="9">
        <v>80</v>
      </c>
      <c r="B99" s="10" t="s">
        <v>96</v>
      </c>
      <c r="C99" s="11" t="s">
        <v>479</v>
      </c>
      <c r="D99" s="12" t="s">
        <v>480</v>
      </c>
      <c r="E99" s="13">
        <v>2</v>
      </c>
      <c r="F99" s="14" t="s">
        <v>239</v>
      </c>
      <c r="G99" s="60"/>
      <c r="I99" s="15">
        <f>ROUND(E99*G99,2)</f>
        <v>0</v>
      </c>
      <c r="J99" s="15">
        <f t="shared" si="3"/>
        <v>0</v>
      </c>
      <c r="L99" s="16">
        <f t="shared" si="4"/>
        <v>0</v>
      </c>
      <c r="N99" s="13">
        <f t="shared" si="5"/>
        <v>0</v>
      </c>
      <c r="P99" s="14" t="s">
        <v>481</v>
      </c>
      <c r="V99" s="17" t="s">
        <v>63</v>
      </c>
      <c r="X99" s="11" t="s">
        <v>479</v>
      </c>
      <c r="Y99" s="11" t="s">
        <v>479</v>
      </c>
      <c r="Z99" s="14" t="s">
        <v>180</v>
      </c>
      <c r="AA99" s="11" t="s">
        <v>83</v>
      </c>
      <c r="AJ99" s="1" t="s">
        <v>261</v>
      </c>
      <c r="AK99" s="1" t="s">
        <v>86</v>
      </c>
    </row>
    <row r="100" spans="1:37" ht="38.25">
      <c r="A100" s="9">
        <v>81</v>
      </c>
      <c r="B100" s="10" t="s">
        <v>252</v>
      </c>
      <c r="C100" s="11" t="s">
        <v>482</v>
      </c>
      <c r="D100" s="12" t="s">
        <v>483</v>
      </c>
      <c r="E100" s="13">
        <v>16</v>
      </c>
      <c r="F100" s="14" t="s">
        <v>484</v>
      </c>
      <c r="G100" s="60"/>
      <c r="H100" s="15">
        <f>ROUND(E100*G100,2)</f>
        <v>0</v>
      </c>
      <c r="J100" s="15">
        <f t="shared" si="3"/>
        <v>0</v>
      </c>
      <c r="L100" s="16">
        <f t="shared" si="4"/>
        <v>0</v>
      </c>
      <c r="N100" s="13">
        <f t="shared" si="5"/>
        <v>0</v>
      </c>
      <c r="P100" s="14" t="s">
        <v>485</v>
      </c>
      <c r="V100" s="17" t="s">
        <v>256</v>
      </c>
      <c r="X100" s="11" t="s">
        <v>482</v>
      </c>
      <c r="Y100" s="11" t="s">
        <v>482</v>
      </c>
      <c r="Z100" s="14" t="s">
        <v>180</v>
      </c>
      <c r="AJ100" s="1" t="s">
        <v>257</v>
      </c>
      <c r="AK100" s="1" t="s">
        <v>86</v>
      </c>
    </row>
    <row r="101" spans="1:37">
      <c r="D101" s="37" t="s">
        <v>486</v>
      </c>
      <c r="E101" s="38">
        <f>J101</f>
        <v>0</v>
      </c>
      <c r="G101" s="60"/>
      <c r="H101" s="38">
        <f>SUM(H22:H100)</f>
        <v>0</v>
      </c>
      <c r="I101" s="38">
        <f>SUM(I22:I100)</f>
        <v>0</v>
      </c>
      <c r="J101" s="38">
        <f>SUM(J22:J100)</f>
        <v>0</v>
      </c>
      <c r="L101" s="39">
        <f>SUM(L22:L100)</f>
        <v>0</v>
      </c>
      <c r="N101" s="40">
        <f>SUM(N22:N100)</f>
        <v>0</v>
      </c>
      <c r="W101" s="18">
        <f>SUM(W22:W100)</f>
        <v>0</v>
      </c>
    </row>
    <row r="102" spans="1:37">
      <c r="G102" s="60"/>
    </row>
    <row r="103" spans="1:37">
      <c r="D103" s="37" t="s">
        <v>487</v>
      </c>
      <c r="E103" s="38">
        <f>J103</f>
        <v>0</v>
      </c>
      <c r="G103" s="60"/>
      <c r="H103" s="38">
        <f>+H101</f>
        <v>0</v>
      </c>
      <c r="I103" s="38">
        <f>+I101</f>
        <v>0</v>
      </c>
      <c r="J103" s="38">
        <f>+J101</f>
        <v>0</v>
      </c>
      <c r="L103" s="39">
        <f>+L101</f>
        <v>0</v>
      </c>
      <c r="N103" s="40">
        <f>+N101</f>
        <v>0</v>
      </c>
      <c r="W103" s="18">
        <f>+W101</f>
        <v>0</v>
      </c>
    </row>
    <row r="104" spans="1:37">
      <c r="G104" s="60"/>
    </row>
    <row r="105" spans="1:37">
      <c r="D105" s="41" t="s">
        <v>234</v>
      </c>
      <c r="E105" s="38">
        <f>J105</f>
        <v>0</v>
      </c>
      <c r="G105" s="60"/>
      <c r="H105" s="38">
        <f>+H20+H103</f>
        <v>0</v>
      </c>
      <c r="I105" s="38">
        <f>+I20+I103</f>
        <v>0</v>
      </c>
      <c r="J105" s="38">
        <f>+J20+J103</f>
        <v>0</v>
      </c>
      <c r="L105" s="39">
        <f>+L20+L103</f>
        <v>0</v>
      </c>
      <c r="N105" s="40">
        <f>+N20+N103</f>
        <v>0</v>
      </c>
      <c r="W105" s="18">
        <f>+W20+W103</f>
        <v>0</v>
      </c>
    </row>
  </sheetData>
  <sheetProtection password="EC28" sheet="1" objects="1" scenarios="1"/>
  <printOptions horizontalCentered="1"/>
  <pageMargins left="0.39305555555555599" right="0.35416666666666702" top="0.62916666666666698" bottom="0.59027777777777801" header="0.51180555555555596" footer="0.35416666666666702"/>
  <pageSetup paperSize="9" orientation="portrait" r:id="rId1"/>
  <headerFooter alignWithMargins="0">
    <oddFooter>&amp;R&amp;"Arial Narrow,Obyčejné"&amp;8Strana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cast 1</vt:lpstr>
      <vt:lpstr>cast 2</vt:lpstr>
      <vt:lpstr>'cast 1'!Názvy_tlače</vt:lpstr>
      <vt:lpstr>'cast 2'!Názvy_tlače</vt:lpstr>
      <vt:lpstr>'cast 1'!Oblasť_tlače</vt:lpstr>
      <vt:lpstr>'cast 2'!Oblasť_tlače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silvia</cp:lastModifiedBy>
  <cp:lastPrinted>2016-04-18T11:45:00Z</cp:lastPrinted>
  <dcterms:created xsi:type="dcterms:W3CDTF">1999-04-06T07:39:00Z</dcterms:created>
  <dcterms:modified xsi:type="dcterms:W3CDTF">2020-03-05T09:37:06Z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1033-11.2.0.8893</vt:lpwstr>
  </property>
</Properties>
</file>